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2" activeTab="0"/>
  </bookViews>
  <sheets>
    <sheet name="Emergency" sheetId="1" r:id="rId1"/>
  </sheets>
  <definedNames/>
  <calcPr fullCalcOnLoad="1"/>
</workbook>
</file>

<file path=xl/sharedStrings.xml><?xml version="1.0" encoding="utf-8"?>
<sst xmlns="http://schemas.openxmlformats.org/spreadsheetml/2006/main" count="431" uniqueCount="263">
  <si>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</si>
  <si>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</si>
  <si>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</si>
  <si>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</si>
  <si>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</si>
  <si>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</si>
  <si>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</si>
  <si>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</si>
  <si>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</si>
  <si>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</si>
  <si>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</si>
  <si>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</si>
  <si>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</si>
  <si>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</si>
  <si>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</si>
  <si>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</si>
  <si>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</si>
  <si>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</si>
  <si>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</si>
  <si>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</si>
  <si>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</si>
  <si>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</si>
  <si>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YASIR IQBAL</t>
  </si>
  <si>
    <t>FAZAL IQBAL</t>
  </si>
  <si>
    <t>M</t>
  </si>
  <si>
    <t>DIR LOWER</t>
  </si>
  <si>
    <t>MI</t>
  </si>
  <si>
    <t>MUHAMMAD FAYAZ</t>
  </si>
  <si>
    <t>MUHAMMAD ALEEM</t>
  </si>
  <si>
    <t>BAJAUR AGENCY</t>
  </si>
  <si>
    <t>MUHAMMAD NOUMAN IIJAZ</t>
  </si>
  <si>
    <t>MUKHTIAR AHMAD</t>
  </si>
  <si>
    <t>PESHAWAR</t>
  </si>
  <si>
    <t>ABDULLAH</t>
  </si>
  <si>
    <t>MUHAMMAD TARIQ</t>
  </si>
  <si>
    <t xml:space="preserve">ABDUR REHMAN </t>
  </si>
  <si>
    <t>ABDULMAJID</t>
  </si>
  <si>
    <t>NASEEMA NAZ</t>
  </si>
  <si>
    <t>DAWAR KHAN</t>
  </si>
  <si>
    <t>F</t>
  </si>
  <si>
    <t>MAAZ AKHTER</t>
  </si>
  <si>
    <t>AKHTER NAWAZ</t>
  </si>
  <si>
    <t>KARAK</t>
  </si>
  <si>
    <t>MUHAMMAD ZAHID</t>
  </si>
  <si>
    <t>GHULAM RASHEED</t>
  </si>
  <si>
    <t>NOWSHERA</t>
  </si>
  <si>
    <t>BURHAN UDIN</t>
  </si>
  <si>
    <t>SHAH SIKANDER</t>
  </si>
  <si>
    <t>WARIS KHAN</t>
  </si>
  <si>
    <t>SWABI</t>
  </si>
  <si>
    <t>RAHEEL SAEED</t>
  </si>
  <si>
    <t>MUHAMMAD SAEED KHAN</t>
  </si>
  <si>
    <t>SAMINA NAZ</t>
  </si>
  <si>
    <t>DAWAR KLHAN</t>
  </si>
  <si>
    <t>ABID KHAN</t>
  </si>
  <si>
    <t>SAR BALI KHAN</t>
  </si>
  <si>
    <t>AMIR SOHAIL</t>
  </si>
  <si>
    <t>BAKHAWAR JAN</t>
  </si>
  <si>
    <t>3-12-199</t>
  </si>
  <si>
    <t>SWAT</t>
  </si>
  <si>
    <t>LOWER DIR</t>
  </si>
  <si>
    <t>MUBASIR HUSSAIN</t>
  </si>
  <si>
    <t>ALI MUHAMMAD</t>
  </si>
  <si>
    <t>KURAM AGENCY</t>
  </si>
  <si>
    <t>TANVEER KHAN</t>
  </si>
  <si>
    <t xml:space="preserve">ADIL KHAN </t>
  </si>
  <si>
    <t>AQIL KHAN</t>
  </si>
  <si>
    <t>MOHMAND AGENCY</t>
  </si>
  <si>
    <t>MUHAMMAD KHAN</t>
  </si>
  <si>
    <t>GHANI KHAN</t>
  </si>
  <si>
    <t>FATA NWA</t>
  </si>
  <si>
    <t>SHAHID ULLAH</t>
  </si>
  <si>
    <t>SAID UR REHMAN</t>
  </si>
  <si>
    <t>Shahid Afridi</t>
  </si>
  <si>
    <t>Khidmat Khan</t>
  </si>
  <si>
    <t>Khyber Agency</t>
  </si>
  <si>
    <t>Ihsanullah khan</t>
  </si>
  <si>
    <t>Izazullah Khan</t>
  </si>
  <si>
    <t>Mardan</t>
  </si>
  <si>
    <t>Naveedullah Khan</t>
  </si>
  <si>
    <t>Allah Dad Khan</t>
  </si>
  <si>
    <t>Lakki Marwat</t>
  </si>
  <si>
    <t>kohat</t>
  </si>
  <si>
    <t xml:space="preserve">HAMEED ULLAH </t>
  </si>
  <si>
    <t>SHAH MUNIR</t>
  </si>
  <si>
    <t>ALI KHAN</t>
  </si>
  <si>
    <t>PERVAIZ KHAN</t>
  </si>
  <si>
    <t>MARDAN</t>
  </si>
  <si>
    <t>IZAZ AHMAD</t>
  </si>
  <si>
    <t>KALIM ULLAH</t>
  </si>
  <si>
    <t>DIR UPPER</t>
  </si>
  <si>
    <t>MUHAMMAD AZIM</t>
  </si>
  <si>
    <t>MUHAMMAD ISLAM</t>
  </si>
  <si>
    <t>FR PESHAWAR</t>
  </si>
  <si>
    <t>SHAHAB UDIN</t>
  </si>
  <si>
    <t>MANWAR KHAN</t>
  </si>
  <si>
    <t>NIAZ MUHAMMAD</t>
  </si>
  <si>
    <t>MUHAMMAD NADEEM</t>
  </si>
  <si>
    <t>AYUB KHAN</t>
  </si>
  <si>
    <t>ABDUL MAJID</t>
  </si>
  <si>
    <t>TILLA DAR KHAN</t>
  </si>
  <si>
    <t>BANNU</t>
  </si>
  <si>
    <t>ALI RAZA ZAKORI</t>
  </si>
  <si>
    <t>RAZA HANIF</t>
  </si>
  <si>
    <t>LAKKI MARWAT</t>
  </si>
  <si>
    <t>MUHAMMAD UMAIR KHHAN</t>
  </si>
  <si>
    <t>SARDAR KHAN</t>
  </si>
  <si>
    <t>MUHAMMAD HARIS</t>
  </si>
  <si>
    <t>AURANG ZEB KHAN</t>
  </si>
  <si>
    <t>JALAL UD DIN</t>
  </si>
  <si>
    <t>MINHAJ UD DIN</t>
  </si>
  <si>
    <t xml:space="preserve"> DIR UPPER</t>
  </si>
  <si>
    <t>LAILA KAMAL</t>
  </si>
  <si>
    <t>AMIR KAMAL</t>
  </si>
  <si>
    <t>MALAKAND</t>
  </si>
  <si>
    <t>MALIK SHAHID</t>
  </si>
  <si>
    <t>MALIK GHULAM ALI</t>
  </si>
  <si>
    <t>UMAIR GUL</t>
  </si>
  <si>
    <t>YOUNIS KHAN</t>
  </si>
  <si>
    <t>MUHAMMAD MANSOOR</t>
  </si>
  <si>
    <t>ZULQARNAIN</t>
  </si>
  <si>
    <t>MUHAMMAD KASIF</t>
  </si>
  <si>
    <t>RAZ MUHAMMAD</t>
  </si>
  <si>
    <t>OMER ZAMAN</t>
  </si>
  <si>
    <t>ALI ZAMAN</t>
  </si>
  <si>
    <t>FR KOHAT</t>
  </si>
  <si>
    <t>M.AKRAM SIAL</t>
  </si>
  <si>
    <t>GUJARANWALA</t>
  </si>
  <si>
    <t>FALAK SHER</t>
  </si>
  <si>
    <t>SHAHAN FIRDUS</t>
  </si>
  <si>
    <t>FIRDUS MUHAMMAD</t>
  </si>
  <si>
    <t>HAZRAT ABBAS</t>
  </si>
  <si>
    <t>MUHAMMAD SALEEM</t>
  </si>
  <si>
    <t>SHAHAB UDDIN</t>
  </si>
  <si>
    <t>LIHAZ MUHAMMAD</t>
  </si>
  <si>
    <t>CHARSADA</t>
  </si>
  <si>
    <t>ALMAR SAEED</t>
  </si>
  <si>
    <t>HANGO</t>
  </si>
  <si>
    <t>IZAZ ALI SHAH</t>
  </si>
  <si>
    <t>LIAQAT ALI SHAH</t>
  </si>
  <si>
    <t>SAPNA SARFARAZ</t>
  </si>
  <si>
    <t>SARFARAZ KHAN</t>
  </si>
  <si>
    <t>LAKI MARWAT</t>
  </si>
  <si>
    <t>ZOHRA KHAN</t>
  </si>
  <si>
    <t>ZEWAR KHAN</t>
  </si>
  <si>
    <t>SHAHID AKHTER</t>
  </si>
  <si>
    <t>AKHTER MUNIR</t>
  </si>
  <si>
    <t>DIR</t>
  </si>
  <si>
    <t>BILAL UR REHMAN</t>
  </si>
  <si>
    <t>SABIR UR REHMAN</t>
  </si>
  <si>
    <t>SIDRA</t>
  </si>
  <si>
    <t>UMER BAKHSH</t>
  </si>
  <si>
    <t>LAIBA FAYYAZ</t>
  </si>
  <si>
    <t>MOHAMMAD FAYYAZ</t>
  </si>
  <si>
    <t>MUHAMMAD ISMAIL</t>
  </si>
  <si>
    <t>MUHAMMAD ATIF</t>
  </si>
  <si>
    <t>BEHRAM SHAH</t>
  </si>
  <si>
    <t>NA</t>
  </si>
  <si>
    <t>salman</t>
  </si>
  <si>
    <t>bakhtiyar</t>
  </si>
  <si>
    <t>m</t>
  </si>
  <si>
    <t>NAQEEB ULLAH</t>
  </si>
  <si>
    <t xml:space="preserve">SALIH KHAN </t>
  </si>
  <si>
    <t>ORAKAZI</t>
  </si>
  <si>
    <t>MUHAMMAD ALAM</t>
  </si>
  <si>
    <t>HUNAR KHEL</t>
  </si>
  <si>
    <t>MUHAMMAD ABUBAKAR</t>
  </si>
  <si>
    <t>FAZLI KAREEM KHAN</t>
  </si>
  <si>
    <t>MARIA IQBAL</t>
  </si>
  <si>
    <t>MUHAMMAD IQBAL</t>
  </si>
  <si>
    <t>SAQLAIN SHAH</t>
  </si>
  <si>
    <t>WAHID SHAH</t>
  </si>
  <si>
    <t>FATIMA ILYAS</t>
  </si>
  <si>
    <t>MUHAMMAD ILYAS</t>
  </si>
  <si>
    <t>27-4-200</t>
  </si>
  <si>
    <t>MUHAMMAD ZUBAIR</t>
  </si>
  <si>
    <t>AIZAZ KHAN</t>
  </si>
  <si>
    <t>UMAR ZAMAN</t>
  </si>
  <si>
    <t>22-02-1999</t>
  </si>
  <si>
    <t>SAWABI</t>
  </si>
  <si>
    <t>KAMRAN ALI</t>
  </si>
  <si>
    <t>SHAPIR KHAN</t>
  </si>
  <si>
    <t>16-05-2001</t>
  </si>
  <si>
    <t>CHITRAL</t>
  </si>
  <si>
    <t>ADNAN ALI</t>
  </si>
  <si>
    <t>IRFAN ULLAH</t>
  </si>
  <si>
    <t>SULTAN</t>
  </si>
  <si>
    <t>SANAULLAH</t>
  </si>
  <si>
    <t>SHER ALI KHAN</t>
  </si>
  <si>
    <t>29-01-2001</t>
  </si>
  <si>
    <t>NWA</t>
  </si>
  <si>
    <t>FAWAD AHMAD</t>
  </si>
  <si>
    <t>AHMAD ALI</t>
  </si>
  <si>
    <t>15-05-1998</t>
  </si>
  <si>
    <t>SADIQ URREHMAN</t>
  </si>
  <si>
    <t>ABDUL HALIQ</t>
  </si>
  <si>
    <t>18-04-1999</t>
  </si>
  <si>
    <t>MAAZ FAROOQ</t>
  </si>
  <si>
    <t>GHULAM FAROOQ</t>
  </si>
  <si>
    <t>13-06-1999</t>
  </si>
  <si>
    <t>SYED AZMATULLAH JAN</t>
  </si>
  <si>
    <t>MUHAMMAD SHOAIB</t>
  </si>
  <si>
    <t>20-10-1999</t>
  </si>
  <si>
    <t>BAJUAR</t>
  </si>
  <si>
    <t>HAMAD ULLAH</t>
  </si>
  <si>
    <t>INAYAT ULLAH</t>
  </si>
  <si>
    <t>MUHAMMAD RIAZ</t>
  </si>
  <si>
    <t>GHULAM MUHAMMAD</t>
  </si>
  <si>
    <t>MUHAMMAD IMRAN SARWAR</t>
  </si>
  <si>
    <t>MUHAMMAD SARWAR</t>
  </si>
  <si>
    <t>SYED RAFIULLAH SHAH</t>
  </si>
  <si>
    <t>QARIB ULLAH</t>
  </si>
  <si>
    <t>MUHAMMAD ABDURREHMAN</t>
  </si>
  <si>
    <t>FAZLI KHUDA</t>
  </si>
  <si>
    <t>CHARSADDA</t>
  </si>
  <si>
    <t xml:space="preserve">IMDAD KHAN </t>
  </si>
  <si>
    <t>IHSANULLAH KHAN</t>
  </si>
  <si>
    <t>RASOOL WAHID</t>
  </si>
  <si>
    <t>GHAZI MARJAN</t>
  </si>
  <si>
    <t>REHAN KHAN</t>
  </si>
  <si>
    <t>RAHMANULLAH</t>
  </si>
  <si>
    <t>INAYATUREHMAN</t>
  </si>
  <si>
    <t>ASHFAQ AHMAD</t>
  </si>
  <si>
    <t>MUHAMMAD YOUNUS</t>
  </si>
  <si>
    <t>20-03-1997</t>
  </si>
  <si>
    <t>FATA MOHMAND</t>
  </si>
  <si>
    <t>HAMZA KHAN</t>
  </si>
  <si>
    <t>MOZAIN KHAN</t>
  </si>
  <si>
    <t>30-03-2000</t>
  </si>
  <si>
    <t>MUHAMMAD HASHIR HUSSAIN</t>
  </si>
  <si>
    <t>MUHAMMAD HUSSAIN</t>
  </si>
  <si>
    <t>MUHAMMAD ALI</t>
  </si>
  <si>
    <t>FAZLI WALI</t>
  </si>
  <si>
    <t>ASADULLAH</t>
  </si>
  <si>
    <t>RAHJ ALI KHAN</t>
  </si>
  <si>
    <t>HAROON KAMAL</t>
  </si>
  <si>
    <t>MUHAMMAD DIN</t>
  </si>
  <si>
    <t>MUHAMMAD ARSHAD</t>
  </si>
  <si>
    <t>DOLAT KHAN</t>
  </si>
  <si>
    <t xml:space="preserve">SHAFIQ AHMAD </t>
  </si>
  <si>
    <t>AHMAD SAEED KHAN</t>
  </si>
  <si>
    <t xml:space="preserve">RASHID </t>
  </si>
  <si>
    <t>WAJID MUHAMMAD</t>
  </si>
  <si>
    <t>KHYBER AGENCY</t>
  </si>
  <si>
    <t>Jawad ali</t>
  </si>
  <si>
    <t>Farhad ali</t>
  </si>
  <si>
    <t>Nowshera</t>
  </si>
  <si>
    <t>Charsadda</t>
  </si>
  <si>
    <t>30-06-2000</t>
  </si>
  <si>
    <t>Iffat Ali</t>
  </si>
  <si>
    <t>Waleed</t>
  </si>
  <si>
    <t>Bannu</t>
  </si>
  <si>
    <t>Sahib Zad Khan</t>
  </si>
  <si>
    <t>Malik M. Junaid Khan</t>
  </si>
  <si>
    <t>GUL SHARIF KHAN</t>
  </si>
  <si>
    <t>REMARKS</t>
  </si>
  <si>
    <t>In-eligible( Absent from ETEA)</t>
  </si>
  <si>
    <t>FASI UR REHMAN</t>
  </si>
  <si>
    <t>MUHAMMAD SALMAN</t>
  </si>
  <si>
    <t>husna tanveer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</si>
  <si>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</si>
  <si>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</si>
  <si>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             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</si>
</sst>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/mm/yyyy;@"/>
    <numFmt numFmtId="173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 textRotation="90" wrapText="1"/>
    </xf>
    <xf numFmtId="0" fontId="19" fillId="0" borderId="10" xfId="0" applyFont="1" applyBorder="1" applyAlignment="1">
      <alignment horizontal="left" vertical="center" textRotation="90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72" fontId="46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72" fontId="20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/>
    </xf>
    <xf numFmtId="14" fontId="46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1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4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46" fillId="0" borderId="1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PageLayoutView="0" workbookViewId="0" topLeftCell="A1">
      <selection activeCell="A5" sqref="A5:X95"/>
    </sheetView>
  </sheetViews>
  <sheetFormatPr defaultColWidth="9.140625" defaultRowHeight="15"/>
  <cols>
    <col min="1" max="1" width="3.57421875" style="1" bestFit="1" customWidth="1"/>
    <col min="2" max="2" width="22.28125" style="1" bestFit="1" customWidth="1"/>
    <col min="3" max="3" width="26.8515625" style="1" bestFit="1" customWidth="1"/>
    <col min="4" max="4" width="9.00390625" style="1" bestFit="1" customWidth="1"/>
    <col min="5" max="5" width="9.00390625" style="30" bestFit="1" customWidth="1"/>
    <col min="6" max="6" width="14.8515625" style="1" bestFit="1" customWidth="1"/>
    <col min="7" max="7" width="3.57421875" style="1" customWidth="1"/>
    <col min="8" max="8" width="4.421875" style="1" customWidth="1"/>
    <col min="9" max="9" width="5.28125" style="1" customWidth="1"/>
    <col min="10" max="10" width="4.7109375" style="1" customWidth="1"/>
    <col min="11" max="11" width="3.57421875" style="1" customWidth="1"/>
    <col min="12" max="12" width="5.00390625" style="1" customWidth="1"/>
    <col min="13" max="14" width="4.421875" style="1" customWidth="1"/>
    <col min="15" max="15" width="5.7109375" style="1" customWidth="1"/>
    <col min="16" max="17" width="3.57421875" style="1" customWidth="1"/>
    <col min="18" max="18" width="5.57421875" style="1" customWidth="1"/>
    <col min="19" max="21" width="4.57421875" style="1" customWidth="1"/>
    <col min="22" max="22" width="6.57421875" style="1" customWidth="1"/>
    <col min="23" max="23" width="3.57421875" style="1" bestFit="1" customWidth="1"/>
    <col min="24" max="24" width="28.8515625" style="1" customWidth="1"/>
    <col min="25" max="16384" width="9.140625" style="1" customWidth="1"/>
  </cols>
  <sheetData>
    <row r="1" spans="3:43" s="42" customFormat="1" ht="18.75" customHeight="1">
      <c r="C1" s="49" t="s">
        <v>260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4"/>
      <c r="AM1" s="44"/>
      <c r="AN1" s="44"/>
      <c r="AO1" s="44"/>
      <c r="AP1" s="44"/>
      <c r="AQ1" s="44"/>
    </row>
    <row r="2" spans="1:24" s="46" customFormat="1" ht="26.25" customHeight="1">
      <c r="A2" s="50" t="s">
        <v>261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37" s="38" customFormat="1" ht="18.75">
      <c r="A3" s="51" t="s">
        <v>262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23" s="38" customFormat="1" ht="15">
      <c r="A4" s="37"/>
      <c r="B4" s="37"/>
      <c r="C4" s="37"/>
      <c r="D4" s="37"/>
      <c r="E4" s="37"/>
      <c r="F4" s="40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4" ht="77.25">
      <c r="A5" s="2" t="s">
        <v>21</v>
      </c>
      <c r="B5" s="3" t="s">
        <v>0</v>
      </c>
      <c r="C5" s="4" t="s">
        <v>1</v>
      </c>
      <c r="D5" s="3" t="s">
        <v>2</v>
      </c>
      <c r="E5" s="3" t="s">
        <v>20</v>
      </c>
      <c r="F5" s="3" t="s">
        <v>3</v>
      </c>
      <c r="G5" s="2" t="s">
        <v>4</v>
      </c>
      <c r="H5" s="2" t="s">
        <v>5</v>
      </c>
      <c r="I5" s="2" t="s">
        <v>9</v>
      </c>
      <c r="J5" s="2" t="s">
        <v>6</v>
      </c>
      <c r="K5" s="2" t="s">
        <v>7</v>
      </c>
      <c r="L5" s="2" t="s">
        <v>8</v>
      </c>
      <c r="M5" s="2" t="s">
        <v>9</v>
      </c>
      <c r="N5" s="26" t="s">
        <v>10</v>
      </c>
      <c r="O5" s="19" t="s">
        <v>11</v>
      </c>
      <c r="P5" s="2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5" t="s">
        <v>17</v>
      </c>
      <c r="V5" s="5" t="s">
        <v>18</v>
      </c>
      <c r="W5" s="27" t="s">
        <v>19</v>
      </c>
      <c r="X5" s="39" t="s">
        <v>255</v>
      </c>
    </row>
    <row r="6" spans="1:24" ht="18.75" customHeight="1">
      <c r="A6" s="6">
        <v>1</v>
      </c>
      <c r="B6" s="10" t="s">
        <v>208</v>
      </c>
      <c r="C6" s="10" t="s">
        <v>209</v>
      </c>
      <c r="D6" s="10" t="s">
        <v>24</v>
      </c>
      <c r="E6" s="29">
        <v>36161</v>
      </c>
      <c r="F6" s="10" t="s">
        <v>114</v>
      </c>
      <c r="G6" s="9">
        <v>925</v>
      </c>
      <c r="H6" s="20">
        <v>1100</v>
      </c>
      <c r="I6" s="20">
        <v>2015</v>
      </c>
      <c r="J6" s="21">
        <f>(G6/H6)*100</f>
        <v>84.0909090909091</v>
      </c>
      <c r="K6" s="9">
        <v>909</v>
      </c>
      <c r="L6" s="20">
        <v>1100</v>
      </c>
      <c r="M6" s="20">
        <v>2017</v>
      </c>
      <c r="N6" s="22">
        <f>IF(W6="MI",K6-10,K6)*1</f>
        <v>909</v>
      </c>
      <c r="O6" s="23">
        <f>(N6/L6)*100</f>
        <v>82.63636363636364</v>
      </c>
      <c r="P6" s="24">
        <v>377</v>
      </c>
      <c r="Q6" s="24">
        <v>800</v>
      </c>
      <c r="R6" s="21">
        <f>(P6/Q6)*100</f>
        <v>47.125</v>
      </c>
      <c r="S6" s="21">
        <f>(J6*0.1)</f>
        <v>8.40909090909091</v>
      </c>
      <c r="T6" s="21">
        <f>(O6*0.5)</f>
        <v>41.31818181818182</v>
      </c>
      <c r="U6" s="20">
        <f>P6*40/Q6</f>
        <v>18.85</v>
      </c>
      <c r="V6" s="25">
        <f>(S6+T6+U6)</f>
        <v>68.57727272727274</v>
      </c>
      <c r="W6" s="24">
        <v>0</v>
      </c>
      <c r="X6" s="10"/>
    </row>
    <row r="7" spans="1:24" ht="18.75" customHeight="1">
      <c r="A7" s="6">
        <v>2</v>
      </c>
      <c r="B7" s="10" t="s">
        <v>197</v>
      </c>
      <c r="C7" s="10" t="s">
        <v>198</v>
      </c>
      <c r="D7" s="10" t="s">
        <v>24</v>
      </c>
      <c r="E7" s="29" t="s">
        <v>199</v>
      </c>
      <c r="F7" s="10" t="s">
        <v>32</v>
      </c>
      <c r="G7" s="9">
        <v>946</v>
      </c>
      <c r="H7" s="20">
        <v>1100</v>
      </c>
      <c r="I7" s="20">
        <v>2015</v>
      </c>
      <c r="J7" s="21">
        <f>(G7/H7)*100</f>
        <v>86</v>
      </c>
      <c r="K7" s="9">
        <v>911</v>
      </c>
      <c r="L7" s="20">
        <v>1100</v>
      </c>
      <c r="M7" s="20">
        <v>2017</v>
      </c>
      <c r="N7" s="22">
        <f>IF(W7="MI",K7-10,K7)*1</f>
        <v>911</v>
      </c>
      <c r="O7" s="23">
        <f>(N7/L7)*100</f>
        <v>82.81818181818181</v>
      </c>
      <c r="P7" s="24">
        <v>324</v>
      </c>
      <c r="Q7" s="24">
        <v>800</v>
      </c>
      <c r="R7" s="21">
        <f>(P7/Q7)*100</f>
        <v>40.5</v>
      </c>
      <c r="S7" s="21">
        <f>(J7*0.1)</f>
        <v>8.6</v>
      </c>
      <c r="T7" s="21">
        <f>(O7*0.5)</f>
        <v>41.40909090909091</v>
      </c>
      <c r="U7" s="20">
        <f>P7*40/Q7</f>
        <v>16.2</v>
      </c>
      <c r="V7" s="25">
        <f>(S7+T7+U7)</f>
        <v>66.2090909090909</v>
      </c>
      <c r="W7" s="24">
        <v>0</v>
      </c>
      <c r="X7" s="10"/>
    </row>
    <row r="8" spans="1:24" ht="18.75" customHeight="1">
      <c r="A8" s="6">
        <v>3</v>
      </c>
      <c r="B8" s="7" t="s">
        <v>54</v>
      </c>
      <c r="C8" s="7" t="s">
        <v>55</v>
      </c>
      <c r="D8" s="7" t="s">
        <v>24</v>
      </c>
      <c r="E8" s="11" t="s">
        <v>58</v>
      </c>
      <c r="F8" s="7" t="s">
        <v>59</v>
      </c>
      <c r="G8" s="9">
        <v>875</v>
      </c>
      <c r="H8" s="20">
        <v>1100</v>
      </c>
      <c r="I8" s="20">
        <v>2015</v>
      </c>
      <c r="J8" s="21">
        <f>(G8/H8)*100</f>
        <v>79.54545454545455</v>
      </c>
      <c r="K8" s="9">
        <v>855</v>
      </c>
      <c r="L8" s="20">
        <v>1100</v>
      </c>
      <c r="M8" s="20">
        <v>2017</v>
      </c>
      <c r="N8" s="22">
        <f>IF(W8="MI",K8-10,K8)*1</f>
        <v>845</v>
      </c>
      <c r="O8" s="23">
        <f>(N8/L8)*100</f>
        <v>76.81818181818181</v>
      </c>
      <c r="P8" s="24">
        <v>384</v>
      </c>
      <c r="Q8" s="24">
        <v>800</v>
      </c>
      <c r="R8" s="21">
        <f>(P8/Q8)*100</f>
        <v>48</v>
      </c>
      <c r="S8" s="21">
        <f>(J8*0.1)</f>
        <v>7.954545454545455</v>
      </c>
      <c r="T8" s="21">
        <f>(O8*0.5)</f>
        <v>38.40909090909091</v>
      </c>
      <c r="U8" s="20">
        <f>P8*40/Q8</f>
        <v>19.2</v>
      </c>
      <c r="V8" s="25">
        <f>(S8+T8+U8)</f>
        <v>65.56363636363636</v>
      </c>
      <c r="W8" s="24" t="s">
        <v>26</v>
      </c>
      <c r="X8" s="10"/>
    </row>
    <row r="9" spans="1:24" ht="18.75" customHeight="1">
      <c r="A9" s="6">
        <v>4</v>
      </c>
      <c r="B9" s="7" t="s">
        <v>155</v>
      </c>
      <c r="C9" s="14" t="s">
        <v>156</v>
      </c>
      <c r="D9" s="14" t="s">
        <v>24</v>
      </c>
      <c r="E9" s="15">
        <v>35960</v>
      </c>
      <c r="F9" s="14" t="s">
        <v>93</v>
      </c>
      <c r="G9" s="16">
        <v>971</v>
      </c>
      <c r="H9" s="20">
        <v>1100</v>
      </c>
      <c r="I9" s="20">
        <v>2014</v>
      </c>
      <c r="J9" s="21">
        <f>(G9/H9)*100</f>
        <v>88.27272727272727</v>
      </c>
      <c r="K9" s="16">
        <v>882</v>
      </c>
      <c r="L9" s="20">
        <v>1100</v>
      </c>
      <c r="M9" s="20">
        <v>2016</v>
      </c>
      <c r="N9" s="22">
        <f>IF(W9="MI",K9-10,K9)*1</f>
        <v>882</v>
      </c>
      <c r="O9" s="23">
        <f>(N9/L9)*100</f>
        <v>80.18181818181817</v>
      </c>
      <c r="P9" s="6">
        <v>287</v>
      </c>
      <c r="Q9" s="24">
        <v>800</v>
      </c>
      <c r="R9" s="21">
        <f>(P9/Q9)*100</f>
        <v>35.875</v>
      </c>
      <c r="S9" s="21">
        <f>(J9*0.1)</f>
        <v>8.827272727272726</v>
      </c>
      <c r="T9" s="21">
        <f>(O9*0.5)</f>
        <v>40.090909090909086</v>
      </c>
      <c r="U9" s="20">
        <f>P9*40/Q9</f>
        <v>14.35</v>
      </c>
      <c r="V9" s="25">
        <f>(S9+T9+U9)</f>
        <v>63.268181818181816</v>
      </c>
      <c r="W9" s="24">
        <v>0</v>
      </c>
      <c r="X9" s="10"/>
    </row>
    <row r="10" spans="1:24" ht="18.75" customHeight="1">
      <c r="A10" s="6">
        <v>5</v>
      </c>
      <c r="B10" s="10" t="s">
        <v>231</v>
      </c>
      <c r="C10" s="10" t="s">
        <v>232</v>
      </c>
      <c r="D10" s="10" t="s">
        <v>24</v>
      </c>
      <c r="E10" s="29">
        <v>36534</v>
      </c>
      <c r="F10" s="10" t="s">
        <v>32</v>
      </c>
      <c r="G10" s="9">
        <v>885</v>
      </c>
      <c r="H10" s="20">
        <v>1100</v>
      </c>
      <c r="I10" s="20">
        <v>2016</v>
      </c>
      <c r="J10" s="21">
        <f>(G10/H10)*100</f>
        <v>80.45454545454545</v>
      </c>
      <c r="K10" s="9">
        <v>870</v>
      </c>
      <c r="L10" s="20">
        <v>1100</v>
      </c>
      <c r="M10" s="20">
        <v>2018</v>
      </c>
      <c r="N10" s="22">
        <f>IF(W10="MI",K10-10,K10)*1</f>
        <v>870</v>
      </c>
      <c r="O10" s="23">
        <f>(N10/L10)*100</f>
        <v>79.0909090909091</v>
      </c>
      <c r="P10" s="24">
        <v>272</v>
      </c>
      <c r="Q10" s="24">
        <v>800</v>
      </c>
      <c r="R10" s="21">
        <f>(P10/Q10)*100</f>
        <v>34</v>
      </c>
      <c r="S10" s="21">
        <f>(J10*0.1)</f>
        <v>8.045454545454545</v>
      </c>
      <c r="T10" s="21">
        <f>(O10*0.5)</f>
        <v>39.54545454545455</v>
      </c>
      <c r="U10" s="20">
        <f>P10*40/Q10</f>
        <v>13.6</v>
      </c>
      <c r="V10" s="25">
        <f>(S10+T10+U10)</f>
        <v>61.190909090909095</v>
      </c>
      <c r="W10" s="24">
        <v>0</v>
      </c>
      <c r="X10" s="10"/>
    </row>
    <row r="11" spans="1:24" ht="18.75" customHeight="1">
      <c r="A11" s="6">
        <v>6</v>
      </c>
      <c r="B11" s="10" t="s">
        <v>229</v>
      </c>
      <c r="C11" s="10" t="s">
        <v>230</v>
      </c>
      <c r="D11" s="10" t="s">
        <v>24</v>
      </c>
      <c r="E11" s="29">
        <v>36588</v>
      </c>
      <c r="F11" s="10" t="s">
        <v>114</v>
      </c>
      <c r="G11" s="9">
        <v>962</v>
      </c>
      <c r="H11" s="20">
        <v>1100</v>
      </c>
      <c r="I11" s="20">
        <v>2015</v>
      </c>
      <c r="J11" s="21">
        <f>(G11/H11)*100</f>
        <v>87.45454545454545</v>
      </c>
      <c r="K11" s="9">
        <v>905</v>
      </c>
      <c r="L11" s="20">
        <v>1100</v>
      </c>
      <c r="M11" s="20">
        <v>2018</v>
      </c>
      <c r="N11" s="22">
        <f>IF(W11="MI",K11-10,K11)*1</f>
        <v>895</v>
      </c>
      <c r="O11" s="23">
        <f>(N11/L11)*100</f>
        <v>81.36363636363636</v>
      </c>
      <c r="P11" s="24">
        <v>227</v>
      </c>
      <c r="Q11" s="24">
        <v>800</v>
      </c>
      <c r="R11" s="21">
        <f>(P11/Q11)*100</f>
        <v>28.375</v>
      </c>
      <c r="S11" s="21">
        <f>(J11*0.1)</f>
        <v>8.745454545454546</v>
      </c>
      <c r="T11" s="21">
        <f>(O11*0.5)</f>
        <v>40.68181818181818</v>
      </c>
      <c r="U11" s="20">
        <f>P11*40/Q11</f>
        <v>11.35</v>
      </c>
      <c r="V11" s="25">
        <f>(S11+T11+U11)</f>
        <v>60.777272727272724</v>
      </c>
      <c r="W11" s="24" t="s">
        <v>26</v>
      </c>
      <c r="X11" s="10"/>
    </row>
    <row r="12" spans="1:24" ht="18.75" customHeight="1">
      <c r="A12" s="6">
        <v>7</v>
      </c>
      <c r="B12" s="10" t="s">
        <v>161</v>
      </c>
      <c r="C12" s="10" t="s">
        <v>162</v>
      </c>
      <c r="D12" s="10" t="s">
        <v>24</v>
      </c>
      <c r="E12" s="29">
        <v>35712</v>
      </c>
      <c r="F12" s="10" t="s">
        <v>163</v>
      </c>
      <c r="G12" s="9">
        <v>960</v>
      </c>
      <c r="H12" s="20">
        <v>1100</v>
      </c>
      <c r="I12" s="20">
        <v>2014</v>
      </c>
      <c r="J12" s="21">
        <f>(G12/H12)*100</f>
        <v>87.27272727272727</v>
      </c>
      <c r="K12" s="9">
        <v>812</v>
      </c>
      <c r="L12" s="20">
        <v>1100</v>
      </c>
      <c r="M12" s="20">
        <v>2017</v>
      </c>
      <c r="N12" s="22">
        <f>IF(W12="MI",K12-10,K12)*1</f>
        <v>802</v>
      </c>
      <c r="O12" s="23">
        <f>(N12/L12)*100</f>
        <v>72.9090909090909</v>
      </c>
      <c r="P12" s="24">
        <v>287</v>
      </c>
      <c r="Q12" s="24">
        <v>800</v>
      </c>
      <c r="R12" s="21">
        <f>(P12/Q12)*100</f>
        <v>35.875</v>
      </c>
      <c r="S12" s="21">
        <f>(J12*0.1)</f>
        <v>8.727272727272727</v>
      </c>
      <c r="T12" s="21">
        <f>(O12*0.5)</f>
        <v>36.45454545454545</v>
      </c>
      <c r="U12" s="20">
        <f>P12*40/Q12</f>
        <v>14.35</v>
      </c>
      <c r="V12" s="25">
        <f>(S12+T12+U12)</f>
        <v>59.53181818181818</v>
      </c>
      <c r="W12" s="24" t="s">
        <v>26</v>
      </c>
      <c r="X12" s="10"/>
    </row>
    <row r="13" spans="1:24" ht="18.75" customHeight="1">
      <c r="A13" s="6">
        <v>8</v>
      </c>
      <c r="B13" s="10" t="s">
        <v>253</v>
      </c>
      <c r="C13" s="10" t="s">
        <v>252</v>
      </c>
      <c r="D13" s="10" t="s">
        <v>24</v>
      </c>
      <c r="E13" s="29">
        <v>36521</v>
      </c>
      <c r="F13" s="10" t="s">
        <v>251</v>
      </c>
      <c r="G13" s="9">
        <v>945</v>
      </c>
      <c r="H13" s="20">
        <v>1100</v>
      </c>
      <c r="I13" s="20">
        <v>2016</v>
      </c>
      <c r="J13" s="21">
        <f>(G13/H13)*100</f>
        <v>85.9090909090909</v>
      </c>
      <c r="K13" s="9">
        <v>884</v>
      </c>
      <c r="L13" s="20">
        <v>1100</v>
      </c>
      <c r="M13" s="20">
        <v>2018</v>
      </c>
      <c r="N13" s="22">
        <f>IF(W13="MI",K13-10,K13)*1</f>
        <v>884</v>
      </c>
      <c r="O13" s="23">
        <f>(N13/L13)*100</f>
        <v>80.36363636363636</v>
      </c>
      <c r="P13" s="24">
        <v>202</v>
      </c>
      <c r="Q13" s="24">
        <v>800</v>
      </c>
      <c r="R13" s="21">
        <f>(P13/Q13)*100</f>
        <v>25.25</v>
      </c>
      <c r="S13" s="21">
        <f>(J13*0.1)</f>
        <v>8.590909090909092</v>
      </c>
      <c r="T13" s="21">
        <f>(O13*0.5)</f>
        <v>40.18181818181818</v>
      </c>
      <c r="U13" s="20">
        <f>P13*40/Q13</f>
        <v>10.1</v>
      </c>
      <c r="V13" s="25">
        <f>(S13+T13+U13)</f>
        <v>58.872727272727275</v>
      </c>
      <c r="W13" s="24"/>
      <c r="X13" s="18"/>
    </row>
    <row r="14" spans="1:24" ht="18.75" customHeight="1">
      <c r="A14" s="6">
        <v>9</v>
      </c>
      <c r="B14" s="10" t="s">
        <v>65</v>
      </c>
      <c r="C14" s="10" t="s">
        <v>66</v>
      </c>
      <c r="D14" s="10" t="s">
        <v>24</v>
      </c>
      <c r="E14" s="29">
        <v>36600</v>
      </c>
      <c r="F14" s="10" t="s">
        <v>67</v>
      </c>
      <c r="G14" s="9">
        <v>942</v>
      </c>
      <c r="H14" s="20">
        <v>1100</v>
      </c>
      <c r="I14" s="20">
        <v>2016</v>
      </c>
      <c r="J14" s="21">
        <f>(G14/H14)*100</f>
        <v>85.63636363636363</v>
      </c>
      <c r="K14" s="9">
        <v>893</v>
      </c>
      <c r="L14" s="20">
        <v>1100</v>
      </c>
      <c r="M14" s="20">
        <v>2018</v>
      </c>
      <c r="N14" s="22">
        <f>IF(W14="MI",K14-10,K14)*1</f>
        <v>893</v>
      </c>
      <c r="O14" s="23">
        <f>(N14/L14)*100</f>
        <v>81.18181818181817</v>
      </c>
      <c r="P14" s="24">
        <v>193</v>
      </c>
      <c r="Q14" s="24">
        <v>800</v>
      </c>
      <c r="R14" s="21">
        <f>(P14/Q14)*100</f>
        <v>24.125</v>
      </c>
      <c r="S14" s="21">
        <f>(J14*0.1)</f>
        <v>8.563636363636363</v>
      </c>
      <c r="T14" s="21">
        <f>(O14*0.5)</f>
        <v>40.590909090909086</v>
      </c>
      <c r="U14" s="20">
        <f>P14*40/Q14</f>
        <v>9.65</v>
      </c>
      <c r="V14" s="25">
        <f>(S14+T14+U14)</f>
        <v>58.80454545454545</v>
      </c>
      <c r="W14" s="24">
        <v>0</v>
      </c>
      <c r="X14" s="10"/>
    </row>
    <row r="15" spans="1:24" s="13" customFormat="1" ht="18.75" customHeight="1">
      <c r="A15" s="6">
        <v>10</v>
      </c>
      <c r="B15" s="10" t="s">
        <v>235</v>
      </c>
      <c r="C15" s="10" t="s">
        <v>236</v>
      </c>
      <c r="D15" s="10" t="s">
        <v>24</v>
      </c>
      <c r="E15" s="29">
        <v>36741</v>
      </c>
      <c r="F15" s="10" t="s">
        <v>214</v>
      </c>
      <c r="G15" s="9">
        <v>845</v>
      </c>
      <c r="H15" s="20">
        <v>1100</v>
      </c>
      <c r="I15" s="20">
        <v>2015</v>
      </c>
      <c r="J15" s="21">
        <f>(G15/H15)*100</f>
        <v>76.81818181818181</v>
      </c>
      <c r="K15" s="9">
        <v>752</v>
      </c>
      <c r="L15" s="20">
        <v>1100</v>
      </c>
      <c r="M15" s="20">
        <v>2017</v>
      </c>
      <c r="N15" s="22">
        <f>IF(W15="MI",K15-10,K15)*1</f>
        <v>752</v>
      </c>
      <c r="O15" s="23">
        <f>(N15/L15)*100</f>
        <v>68.36363636363636</v>
      </c>
      <c r="P15" s="24">
        <v>309</v>
      </c>
      <c r="Q15" s="24">
        <v>800</v>
      </c>
      <c r="R15" s="21">
        <f>(P15/Q15)*100</f>
        <v>38.625</v>
      </c>
      <c r="S15" s="21">
        <f>(J15*0.1)</f>
        <v>7.681818181818182</v>
      </c>
      <c r="T15" s="21">
        <f>(O15*0.5)</f>
        <v>34.18181818181818</v>
      </c>
      <c r="U15" s="20">
        <f>P15*40/Q15</f>
        <v>15.45</v>
      </c>
      <c r="V15" s="25">
        <f>(S15+T15+U15)</f>
        <v>57.31363636363636</v>
      </c>
      <c r="W15" s="24">
        <v>0</v>
      </c>
      <c r="X15" s="10"/>
    </row>
    <row r="16" spans="1:24" ht="18.75" customHeight="1">
      <c r="A16" s="6">
        <v>11</v>
      </c>
      <c r="B16" s="10" t="s">
        <v>150</v>
      </c>
      <c r="C16" s="10" t="s">
        <v>151</v>
      </c>
      <c r="D16" s="10" t="s">
        <v>39</v>
      </c>
      <c r="E16" s="29">
        <v>43201</v>
      </c>
      <c r="F16" s="10" t="s">
        <v>32</v>
      </c>
      <c r="G16" s="9">
        <v>922</v>
      </c>
      <c r="H16" s="20">
        <v>1100</v>
      </c>
      <c r="I16" s="20">
        <v>2016</v>
      </c>
      <c r="J16" s="21">
        <f>(G16/H16)*100</f>
        <v>83.81818181818181</v>
      </c>
      <c r="K16" s="9">
        <v>899</v>
      </c>
      <c r="L16" s="20">
        <v>1100</v>
      </c>
      <c r="M16" s="20">
        <v>2018</v>
      </c>
      <c r="N16" s="22">
        <f>IF(W16="MI",K16-10,K16)*1</f>
        <v>899</v>
      </c>
      <c r="O16" s="23">
        <f>(N16/L16)*100</f>
        <v>81.72727272727272</v>
      </c>
      <c r="P16" s="24">
        <v>158</v>
      </c>
      <c r="Q16" s="24">
        <v>800</v>
      </c>
      <c r="R16" s="21">
        <f>(P16/Q16)*100</f>
        <v>19.75</v>
      </c>
      <c r="S16" s="21">
        <f>(J16*0.1)</f>
        <v>8.381818181818181</v>
      </c>
      <c r="T16" s="21">
        <f>(O16*0.5)</f>
        <v>40.86363636363636</v>
      </c>
      <c r="U16" s="20">
        <f>P16*40/Q16</f>
        <v>7.9</v>
      </c>
      <c r="V16" s="25">
        <f>(S16+T16+U16)</f>
        <v>57.14545454545454</v>
      </c>
      <c r="W16" s="24">
        <v>0</v>
      </c>
      <c r="X16" s="18"/>
    </row>
    <row r="17" spans="1:24" ht="18.75" customHeight="1">
      <c r="A17" s="6">
        <v>12</v>
      </c>
      <c r="B17" s="10" t="s">
        <v>56</v>
      </c>
      <c r="C17" s="10" t="s">
        <v>57</v>
      </c>
      <c r="D17" s="10" t="s">
        <v>24</v>
      </c>
      <c r="E17" s="29">
        <v>35798</v>
      </c>
      <c r="F17" s="10" t="s">
        <v>60</v>
      </c>
      <c r="G17" s="9">
        <v>839</v>
      </c>
      <c r="H17" s="20">
        <v>1100</v>
      </c>
      <c r="I17" s="20">
        <v>2014</v>
      </c>
      <c r="J17" s="21">
        <f>(G17/H17)*100</f>
        <v>76.27272727272727</v>
      </c>
      <c r="K17" s="9">
        <v>845</v>
      </c>
      <c r="L17" s="20">
        <v>1100</v>
      </c>
      <c r="M17" s="20">
        <v>2016</v>
      </c>
      <c r="N17" s="22">
        <f>IF(W17="MI",K17-10,K17)*1</f>
        <v>835</v>
      </c>
      <c r="O17" s="23">
        <f>(N17/L17)*100</f>
        <v>75.9090909090909</v>
      </c>
      <c r="P17" s="24">
        <v>221</v>
      </c>
      <c r="Q17" s="24">
        <v>800</v>
      </c>
      <c r="R17" s="21">
        <f>(P17/Q17)*100</f>
        <v>27.625</v>
      </c>
      <c r="S17" s="21">
        <f>(J17*0.1)</f>
        <v>7.627272727272727</v>
      </c>
      <c r="T17" s="21">
        <f>(O17*0.5)</f>
        <v>37.95454545454545</v>
      </c>
      <c r="U17" s="20">
        <f>P17*40/Q17</f>
        <v>11.05</v>
      </c>
      <c r="V17" s="25">
        <f>(S17+T17+U17)</f>
        <v>56.631818181818176</v>
      </c>
      <c r="W17" s="24" t="s">
        <v>26</v>
      </c>
      <c r="X17" s="10"/>
    </row>
    <row r="18" spans="1:24" ht="18.75" customHeight="1">
      <c r="A18" s="6">
        <v>13</v>
      </c>
      <c r="B18" s="10" t="s">
        <v>185</v>
      </c>
      <c r="C18" s="10" t="s">
        <v>186</v>
      </c>
      <c r="D18" s="10" t="s">
        <v>24</v>
      </c>
      <c r="E18" s="29">
        <v>35829</v>
      </c>
      <c r="F18" s="10" t="s">
        <v>90</v>
      </c>
      <c r="G18" s="9">
        <v>872</v>
      </c>
      <c r="H18" s="20">
        <v>1100</v>
      </c>
      <c r="I18" s="20">
        <v>2015</v>
      </c>
      <c r="J18" s="21">
        <f>(G18/H18)*100</f>
        <v>79.27272727272727</v>
      </c>
      <c r="K18" s="9">
        <v>817</v>
      </c>
      <c r="L18" s="20">
        <v>1100</v>
      </c>
      <c r="M18" s="20">
        <v>2017</v>
      </c>
      <c r="N18" s="22">
        <f>IF(W18="MI",K18-10,K18)*1</f>
        <v>807</v>
      </c>
      <c r="O18" s="23">
        <f>(N18/L18)*100</f>
        <v>73.36363636363636</v>
      </c>
      <c r="P18" s="24">
        <v>225</v>
      </c>
      <c r="Q18" s="24">
        <v>800</v>
      </c>
      <c r="R18" s="21">
        <f>(P18/Q18)*100</f>
        <v>28.125</v>
      </c>
      <c r="S18" s="21">
        <f>(J18*0.1)</f>
        <v>7.927272727272727</v>
      </c>
      <c r="T18" s="21">
        <f>(O18*0.5)</f>
        <v>36.68181818181818</v>
      </c>
      <c r="U18" s="20">
        <f>P18*40/Q18</f>
        <v>11.25</v>
      </c>
      <c r="V18" s="25">
        <f>(S18+T18+U18)</f>
        <v>55.85909090909091</v>
      </c>
      <c r="W18" s="24" t="s">
        <v>26</v>
      </c>
      <c r="X18" s="10"/>
    </row>
    <row r="19" spans="1:24" ht="18.75" customHeight="1">
      <c r="A19" s="6">
        <v>14</v>
      </c>
      <c r="B19" s="10" t="s">
        <v>250</v>
      </c>
      <c r="C19" s="35" t="s">
        <v>249</v>
      </c>
      <c r="D19" s="35" t="s">
        <v>24</v>
      </c>
      <c r="E19" s="36" t="s">
        <v>248</v>
      </c>
      <c r="F19" s="35" t="s">
        <v>247</v>
      </c>
      <c r="G19" s="16">
        <v>872</v>
      </c>
      <c r="H19" s="20">
        <v>1100</v>
      </c>
      <c r="I19" s="20">
        <v>2016</v>
      </c>
      <c r="J19" s="21">
        <f>(G19/H19)*100</f>
        <v>79.27272727272727</v>
      </c>
      <c r="K19" s="16">
        <v>775</v>
      </c>
      <c r="L19" s="20">
        <v>1100</v>
      </c>
      <c r="M19" s="20">
        <v>2018</v>
      </c>
      <c r="N19" s="34">
        <f>IF(W19="MI",K19-10,K19)*1</f>
        <v>775</v>
      </c>
      <c r="O19" s="23">
        <f>(N19/L19)*100</f>
        <v>70.45454545454545</v>
      </c>
      <c r="P19" s="6">
        <v>249</v>
      </c>
      <c r="Q19" s="6">
        <v>800</v>
      </c>
      <c r="R19" s="21">
        <f>(P19/Q19)*100</f>
        <v>31.125000000000004</v>
      </c>
      <c r="S19" s="21">
        <f>(J19*0.1)</f>
        <v>7.927272727272727</v>
      </c>
      <c r="T19" s="21">
        <f>(O19*0.5)</f>
        <v>35.22727272727273</v>
      </c>
      <c r="U19" s="20">
        <f>P19*40/Q19</f>
        <v>12.45</v>
      </c>
      <c r="V19" s="25">
        <f>(S19+T19+U19)</f>
        <v>55.60454545454546</v>
      </c>
      <c r="W19" s="33"/>
      <c r="X19" s="10"/>
    </row>
    <row r="20" spans="1:24" ht="18.75" customHeight="1">
      <c r="A20" s="6">
        <v>15</v>
      </c>
      <c r="B20" s="10" t="s">
        <v>170</v>
      </c>
      <c r="C20" s="10" t="s">
        <v>171</v>
      </c>
      <c r="D20" s="10" t="s">
        <v>24</v>
      </c>
      <c r="E20" s="29">
        <v>36639</v>
      </c>
      <c r="F20" s="10" t="s">
        <v>137</v>
      </c>
      <c r="G20" s="9">
        <v>867</v>
      </c>
      <c r="H20" s="20">
        <v>1100</v>
      </c>
      <c r="I20" s="20">
        <v>2016</v>
      </c>
      <c r="J20" s="21">
        <f>(G20/H20)*100</f>
        <v>78.81818181818183</v>
      </c>
      <c r="K20" s="9">
        <v>936</v>
      </c>
      <c r="L20" s="20">
        <v>1100</v>
      </c>
      <c r="M20" s="20">
        <v>2018</v>
      </c>
      <c r="N20" s="22">
        <f>IF(W20="MI",K20-10,K20)*1</f>
        <v>936</v>
      </c>
      <c r="O20" s="23">
        <f>(N20/L20)*100</f>
        <v>85.0909090909091</v>
      </c>
      <c r="P20" s="24">
        <v>96</v>
      </c>
      <c r="Q20" s="24">
        <v>800</v>
      </c>
      <c r="R20" s="21">
        <f>(P20/Q20)*100</f>
        <v>12</v>
      </c>
      <c r="S20" s="21">
        <f>(J20*0.1)</f>
        <v>7.881818181818183</v>
      </c>
      <c r="T20" s="21">
        <f>(O20*0.5)</f>
        <v>42.54545454545455</v>
      </c>
      <c r="U20" s="20">
        <f>P20*40/Q20</f>
        <v>4.8</v>
      </c>
      <c r="V20" s="25">
        <f>(S20+T20+U20)</f>
        <v>55.22727272727273</v>
      </c>
      <c r="W20" s="24">
        <v>0</v>
      </c>
      <c r="X20" s="10"/>
    </row>
    <row r="21" spans="1:24" ht="18.75" customHeight="1">
      <c r="A21" s="6">
        <v>16</v>
      </c>
      <c r="B21" s="10" t="s">
        <v>259</v>
      </c>
      <c r="C21" s="10" t="s">
        <v>175</v>
      </c>
      <c r="D21" s="10" t="s">
        <v>39</v>
      </c>
      <c r="E21" s="29">
        <v>36258</v>
      </c>
      <c r="F21" s="10" t="s">
        <v>49</v>
      </c>
      <c r="G21" s="9">
        <v>855</v>
      </c>
      <c r="H21" s="20">
        <v>1100</v>
      </c>
      <c r="I21" s="20">
        <v>2015</v>
      </c>
      <c r="J21" s="21">
        <f>(G21/H21)*100</f>
        <v>77.72727272727272</v>
      </c>
      <c r="K21" s="9">
        <v>907</v>
      </c>
      <c r="L21" s="20">
        <v>1100</v>
      </c>
      <c r="M21" s="20">
        <v>2017</v>
      </c>
      <c r="N21" s="22">
        <f>IF(W21="MI",K21-10,K21)*1</f>
        <v>907</v>
      </c>
      <c r="O21" s="23">
        <f>(N21/L21)*100</f>
        <v>82.45454545454545</v>
      </c>
      <c r="P21" s="24">
        <v>118</v>
      </c>
      <c r="Q21" s="24">
        <v>800</v>
      </c>
      <c r="R21" s="21">
        <f>(P21/Q21)*100</f>
        <v>14.75</v>
      </c>
      <c r="S21" s="21">
        <f>(J21*0.1)</f>
        <v>7.7727272727272725</v>
      </c>
      <c r="T21" s="21">
        <f>(O21*0.5)</f>
        <v>41.22727272727273</v>
      </c>
      <c r="U21" s="20">
        <f>P21*40/Q21</f>
        <v>5.9</v>
      </c>
      <c r="V21" s="25">
        <f>(S21+T21+U21)</f>
        <v>54.9</v>
      </c>
      <c r="W21" s="24">
        <v>0</v>
      </c>
      <c r="X21" s="10"/>
    </row>
    <row r="22" spans="1:24" ht="18.75" customHeight="1">
      <c r="A22" s="6">
        <v>17</v>
      </c>
      <c r="B22" s="10" t="s">
        <v>259</v>
      </c>
      <c r="C22" s="10" t="s">
        <v>64</v>
      </c>
      <c r="D22" s="10" t="s">
        <v>39</v>
      </c>
      <c r="E22" s="29">
        <v>36821</v>
      </c>
      <c r="F22" s="10" t="s">
        <v>32</v>
      </c>
      <c r="G22" s="9">
        <v>978</v>
      </c>
      <c r="H22" s="20">
        <v>1100</v>
      </c>
      <c r="I22" s="20">
        <v>2016</v>
      </c>
      <c r="J22" s="21">
        <f>(G22/H22)*100</f>
        <v>88.9090909090909</v>
      </c>
      <c r="K22" s="9">
        <v>870</v>
      </c>
      <c r="L22" s="20">
        <v>1100</v>
      </c>
      <c r="M22" s="20">
        <v>2018</v>
      </c>
      <c r="N22" s="22">
        <f>IF(W22="MI",K22-10,K22)*1</f>
        <v>870</v>
      </c>
      <c r="O22" s="23">
        <f>(N22/L22)*100</f>
        <v>79.0909090909091</v>
      </c>
      <c r="P22" s="24">
        <v>125</v>
      </c>
      <c r="Q22" s="24">
        <v>800</v>
      </c>
      <c r="R22" s="21">
        <f>(P22/Q22)*100</f>
        <v>15.625</v>
      </c>
      <c r="S22" s="21">
        <f>(J22*0.1)</f>
        <v>8.89090909090909</v>
      </c>
      <c r="T22" s="21">
        <f>(O22*0.5)</f>
        <v>39.54545454545455</v>
      </c>
      <c r="U22" s="20">
        <f>P22*40/Q22</f>
        <v>6.25</v>
      </c>
      <c r="V22" s="25">
        <f>(S22+T22+U22)</f>
        <v>54.68636363636364</v>
      </c>
      <c r="W22" s="24">
        <v>0</v>
      </c>
      <c r="X22" s="10"/>
    </row>
    <row r="23" spans="1:24" ht="18.75" customHeight="1">
      <c r="A23" s="6">
        <v>18</v>
      </c>
      <c r="B23" s="10" t="s">
        <v>107</v>
      </c>
      <c r="C23" s="10" t="s">
        <v>108</v>
      </c>
      <c r="D23" s="10" t="s">
        <v>24</v>
      </c>
      <c r="E23" s="29">
        <v>36332</v>
      </c>
      <c r="F23" s="10" t="s">
        <v>32</v>
      </c>
      <c r="G23" s="9">
        <v>950</v>
      </c>
      <c r="H23" s="20">
        <v>1100</v>
      </c>
      <c r="I23" s="20">
        <v>2016</v>
      </c>
      <c r="J23" s="21">
        <f>(G23/H23)*100</f>
        <v>86.36363636363636</v>
      </c>
      <c r="K23" s="9">
        <v>765</v>
      </c>
      <c r="L23" s="20">
        <v>1100</v>
      </c>
      <c r="M23" s="20">
        <v>2018</v>
      </c>
      <c r="N23" s="22">
        <f>IF(W23="MI",K23-10,K23)*1</f>
        <v>765</v>
      </c>
      <c r="O23" s="23">
        <f>(N23/L23)*100</f>
        <v>69.54545454545455</v>
      </c>
      <c r="P23" s="24">
        <v>212</v>
      </c>
      <c r="Q23" s="24">
        <v>800</v>
      </c>
      <c r="R23" s="21">
        <f>(P23/Q23)*100</f>
        <v>26.5</v>
      </c>
      <c r="S23" s="21">
        <f>(J23*0.1)</f>
        <v>8.636363636363637</v>
      </c>
      <c r="T23" s="21">
        <f>(O23*0.5)</f>
        <v>34.77272727272727</v>
      </c>
      <c r="U23" s="20">
        <f>P23*40/Q23</f>
        <v>10.6</v>
      </c>
      <c r="V23" s="25">
        <f>(S23+T23+U23)</f>
        <v>54.00909090909091</v>
      </c>
      <c r="W23" s="24">
        <v>0</v>
      </c>
      <c r="X23" s="10"/>
    </row>
    <row r="24" spans="1:24" ht="18.75" customHeight="1">
      <c r="A24" s="6">
        <v>19</v>
      </c>
      <c r="B24" s="10" t="s">
        <v>52</v>
      </c>
      <c r="C24" s="10" t="s">
        <v>53</v>
      </c>
      <c r="D24" s="10" t="s">
        <v>39</v>
      </c>
      <c r="E24" s="29">
        <v>36506</v>
      </c>
      <c r="F24" s="10" t="s">
        <v>32</v>
      </c>
      <c r="G24" s="9">
        <v>807</v>
      </c>
      <c r="H24" s="20">
        <v>1100</v>
      </c>
      <c r="I24" s="20">
        <v>2016</v>
      </c>
      <c r="J24" s="21">
        <f>(G24/H24)*100</f>
        <v>73.36363636363636</v>
      </c>
      <c r="K24" s="9">
        <v>839</v>
      </c>
      <c r="L24" s="20">
        <v>1100</v>
      </c>
      <c r="M24" s="20">
        <v>2018</v>
      </c>
      <c r="N24" s="22">
        <f>IF(W24="MI",K24-10,K24)*1</f>
        <v>829</v>
      </c>
      <c r="O24" s="23">
        <f>(N24/L24)*100</f>
        <v>75.36363636363636</v>
      </c>
      <c r="P24" s="24">
        <v>174</v>
      </c>
      <c r="Q24" s="24">
        <v>800</v>
      </c>
      <c r="R24" s="21">
        <f>(P24/Q24)*100</f>
        <v>21.75</v>
      </c>
      <c r="S24" s="21">
        <f>(J24*0.1)</f>
        <v>7.336363636363636</v>
      </c>
      <c r="T24" s="21">
        <f>(O24*0.5)</f>
        <v>37.68181818181818</v>
      </c>
      <c r="U24" s="20">
        <f>P24*40/Q24</f>
        <v>8.7</v>
      </c>
      <c r="V24" s="25">
        <f>(S24+T24+U24)</f>
        <v>53.71818181818182</v>
      </c>
      <c r="W24" s="24" t="s">
        <v>26</v>
      </c>
      <c r="X24" s="10"/>
    </row>
    <row r="25" spans="1:24" ht="18.75" customHeight="1">
      <c r="A25" s="6">
        <v>20</v>
      </c>
      <c r="B25" s="10" t="s">
        <v>172</v>
      </c>
      <c r="C25" s="10" t="s">
        <v>173</v>
      </c>
      <c r="D25" s="10" t="s">
        <v>39</v>
      </c>
      <c r="E25" s="29" t="s">
        <v>174</v>
      </c>
      <c r="F25" s="10" t="s">
        <v>87</v>
      </c>
      <c r="G25" s="9">
        <v>895</v>
      </c>
      <c r="H25" s="20">
        <v>1100</v>
      </c>
      <c r="I25" s="20">
        <v>2016</v>
      </c>
      <c r="J25" s="21">
        <f>(G25/H25)*100</f>
        <v>81.36363636363636</v>
      </c>
      <c r="K25" s="9">
        <v>912</v>
      </c>
      <c r="L25" s="20">
        <v>1100</v>
      </c>
      <c r="M25" s="20">
        <v>2018</v>
      </c>
      <c r="N25" s="22">
        <f>IF(W25="MI",K25-10,K25)*1</f>
        <v>912</v>
      </c>
      <c r="O25" s="23">
        <f>(N25/L25)*100</f>
        <v>82.9090909090909</v>
      </c>
      <c r="P25" s="24">
        <v>79</v>
      </c>
      <c r="Q25" s="24">
        <v>800</v>
      </c>
      <c r="R25" s="21">
        <f>(P25/Q25)*100</f>
        <v>9.875</v>
      </c>
      <c r="S25" s="21">
        <f>(J25*0.1)</f>
        <v>8.136363636363637</v>
      </c>
      <c r="T25" s="21">
        <f>(O25*0.5)</f>
        <v>41.45454545454545</v>
      </c>
      <c r="U25" s="20">
        <f>P25*40/Q25</f>
        <v>3.95</v>
      </c>
      <c r="V25" s="25">
        <f>(S25+T25+U25)</f>
        <v>53.540909090909096</v>
      </c>
      <c r="W25" s="24">
        <v>0</v>
      </c>
      <c r="X25" s="10"/>
    </row>
    <row r="26" spans="1:24" ht="18.75" customHeight="1">
      <c r="A26" s="6">
        <v>21</v>
      </c>
      <c r="B26" s="10" t="s">
        <v>184</v>
      </c>
      <c r="C26" s="10" t="s">
        <v>181</v>
      </c>
      <c r="D26" s="10" t="s">
        <v>160</v>
      </c>
      <c r="E26" s="29" t="s">
        <v>182</v>
      </c>
      <c r="F26" s="10" t="s">
        <v>183</v>
      </c>
      <c r="G26" s="9">
        <v>825</v>
      </c>
      <c r="H26" s="20">
        <v>1100</v>
      </c>
      <c r="I26" s="20">
        <v>2015</v>
      </c>
      <c r="J26" s="21">
        <f>(G26/H26)*100</f>
        <v>75</v>
      </c>
      <c r="K26" s="9">
        <v>783</v>
      </c>
      <c r="L26" s="20">
        <v>1100</v>
      </c>
      <c r="M26" s="20">
        <v>2017</v>
      </c>
      <c r="N26" s="22">
        <f>IF(W26="MI",K26-10,K26)*1</f>
        <v>773</v>
      </c>
      <c r="O26" s="23">
        <f>(N26/L26)*100</f>
        <v>70.27272727272728</v>
      </c>
      <c r="P26" s="24">
        <v>216</v>
      </c>
      <c r="Q26" s="24">
        <v>800</v>
      </c>
      <c r="R26" s="21">
        <f>(P26/Q26)*100</f>
        <v>27</v>
      </c>
      <c r="S26" s="21">
        <f>(J26*0.1)</f>
        <v>7.5</v>
      </c>
      <c r="T26" s="21">
        <f>(O26*0.5)</f>
        <v>35.13636363636364</v>
      </c>
      <c r="U26" s="20">
        <f>P26*40/Q26</f>
        <v>10.8</v>
      </c>
      <c r="V26" s="25">
        <f>(S26+T26+U26)</f>
        <v>53.43636363636364</v>
      </c>
      <c r="W26" s="24" t="s">
        <v>26</v>
      </c>
      <c r="X26" s="10"/>
    </row>
    <row r="27" spans="1:24" ht="18.75" customHeight="1">
      <c r="A27" s="6">
        <v>22</v>
      </c>
      <c r="B27" s="10" t="s">
        <v>210</v>
      </c>
      <c r="C27" s="10" t="s">
        <v>211</v>
      </c>
      <c r="D27" s="10" t="s">
        <v>24</v>
      </c>
      <c r="E27" s="29">
        <v>36564</v>
      </c>
      <c r="F27" s="10" t="s">
        <v>59</v>
      </c>
      <c r="G27" s="9">
        <v>882</v>
      </c>
      <c r="H27" s="20">
        <v>1100</v>
      </c>
      <c r="I27" s="20">
        <v>2016</v>
      </c>
      <c r="J27" s="21">
        <f>(G27/H27)*100</f>
        <v>80.18181818181817</v>
      </c>
      <c r="K27" s="9">
        <v>868</v>
      </c>
      <c r="L27" s="20">
        <v>1100</v>
      </c>
      <c r="M27" s="20">
        <v>2018</v>
      </c>
      <c r="N27" s="22">
        <f>IF(W27="MI",K27-10,K27)*1</f>
        <v>868</v>
      </c>
      <c r="O27" s="23">
        <f>(N27/L27)*100</f>
        <v>78.9090909090909</v>
      </c>
      <c r="P27" s="24">
        <v>116</v>
      </c>
      <c r="Q27" s="24">
        <v>800</v>
      </c>
      <c r="R27" s="21">
        <f>(P27/Q27)*100</f>
        <v>14.499999999999998</v>
      </c>
      <c r="S27" s="21">
        <f>(J27*0.1)</f>
        <v>8.018181818181818</v>
      </c>
      <c r="T27" s="21">
        <f>(O27*0.5)</f>
        <v>39.45454545454545</v>
      </c>
      <c r="U27" s="20">
        <f>P27*40/Q27</f>
        <v>5.8</v>
      </c>
      <c r="V27" s="25">
        <f>(S27+T27+U27)</f>
        <v>53.272727272727266</v>
      </c>
      <c r="W27" s="24">
        <v>0</v>
      </c>
      <c r="X27" s="10"/>
    </row>
    <row r="28" spans="1:24" ht="18.75" customHeight="1">
      <c r="A28" s="6">
        <v>23</v>
      </c>
      <c r="B28" s="10" t="s">
        <v>43</v>
      </c>
      <c r="C28" s="10" t="s">
        <v>44</v>
      </c>
      <c r="D28" s="10" t="s">
        <v>24</v>
      </c>
      <c r="E28" s="29">
        <v>35089</v>
      </c>
      <c r="F28" s="10" t="s">
        <v>45</v>
      </c>
      <c r="G28" s="9">
        <v>699</v>
      </c>
      <c r="H28" s="20">
        <v>1100</v>
      </c>
      <c r="I28" s="20">
        <v>2014</v>
      </c>
      <c r="J28" s="21">
        <f>(G28/H28)*100</f>
        <v>63.54545454545455</v>
      </c>
      <c r="K28" s="9">
        <v>812</v>
      </c>
      <c r="L28" s="20">
        <v>1100</v>
      </c>
      <c r="M28" s="20">
        <v>2018</v>
      </c>
      <c r="N28" s="22">
        <f>IF(W28="MI",K28-10,K28)*1</f>
        <v>802</v>
      </c>
      <c r="O28" s="23">
        <f>(N28/L28)*100</f>
        <v>72.9090909090909</v>
      </c>
      <c r="P28" s="24">
        <v>205</v>
      </c>
      <c r="Q28" s="24">
        <v>800</v>
      </c>
      <c r="R28" s="21">
        <f>(P28/Q28)*100</f>
        <v>25.624999999999996</v>
      </c>
      <c r="S28" s="21">
        <f>(J28*0.1)</f>
        <v>6.354545454545455</v>
      </c>
      <c r="T28" s="21">
        <f>(O28*0.5)</f>
        <v>36.45454545454545</v>
      </c>
      <c r="U28" s="20">
        <f>P28*40/Q28</f>
        <v>10.25</v>
      </c>
      <c r="V28" s="25">
        <f>(S28+T28+U28)</f>
        <v>53.05909090909091</v>
      </c>
      <c r="W28" s="24" t="s">
        <v>26</v>
      </c>
      <c r="X28" s="10"/>
    </row>
    <row r="29" spans="1:24" ht="18.75" customHeight="1">
      <c r="A29" s="6">
        <v>24</v>
      </c>
      <c r="B29" s="10" t="s">
        <v>180</v>
      </c>
      <c r="C29" s="10" t="s">
        <v>181</v>
      </c>
      <c r="D29" s="10" t="s">
        <v>24</v>
      </c>
      <c r="E29" s="29" t="s">
        <v>182</v>
      </c>
      <c r="F29" s="10" t="s">
        <v>183</v>
      </c>
      <c r="G29" s="9">
        <v>800</v>
      </c>
      <c r="H29" s="20">
        <v>1100</v>
      </c>
      <c r="I29" s="20">
        <v>2015</v>
      </c>
      <c r="J29" s="21">
        <f>(G29/H29)*100</f>
        <v>72.72727272727273</v>
      </c>
      <c r="K29" s="9">
        <v>803</v>
      </c>
      <c r="L29" s="20">
        <v>1100</v>
      </c>
      <c r="M29" s="20">
        <v>2017</v>
      </c>
      <c r="N29" s="22">
        <f>IF(W29="MI",K29-10,K29)*1</f>
        <v>803</v>
      </c>
      <c r="O29" s="23">
        <f>(N29/L29)*100</f>
        <v>73</v>
      </c>
      <c r="P29" s="24">
        <v>181</v>
      </c>
      <c r="Q29" s="24">
        <v>800</v>
      </c>
      <c r="R29" s="21">
        <f>(P29/Q29)*100</f>
        <v>22.625</v>
      </c>
      <c r="S29" s="21">
        <f>(J29*0.1)</f>
        <v>7.272727272727273</v>
      </c>
      <c r="T29" s="21">
        <f>(O29*0.5)</f>
        <v>36.5</v>
      </c>
      <c r="U29" s="20">
        <f>P29*40/Q29</f>
        <v>9.05</v>
      </c>
      <c r="V29" s="25">
        <f>(S29+T29+U29)</f>
        <v>52.82272727272728</v>
      </c>
      <c r="W29" s="24">
        <v>0</v>
      </c>
      <c r="X29" s="10"/>
    </row>
    <row r="30" spans="1:24" ht="18.75" customHeight="1">
      <c r="A30" s="6">
        <v>25</v>
      </c>
      <c r="B30" s="10" t="s">
        <v>152</v>
      </c>
      <c r="C30" s="10" t="s">
        <v>153</v>
      </c>
      <c r="D30" s="10" t="s">
        <v>39</v>
      </c>
      <c r="E30" s="29">
        <v>36612</v>
      </c>
      <c r="F30" s="10" t="s">
        <v>32</v>
      </c>
      <c r="G30" s="9">
        <v>978</v>
      </c>
      <c r="H30" s="20">
        <v>1100</v>
      </c>
      <c r="I30" s="20">
        <v>2016</v>
      </c>
      <c r="J30" s="21">
        <f>(G30/H30)*100</f>
        <v>88.9090909090909</v>
      </c>
      <c r="K30" s="9">
        <v>856</v>
      </c>
      <c r="L30" s="20">
        <v>1100</v>
      </c>
      <c r="M30" s="20">
        <v>2018</v>
      </c>
      <c r="N30" s="22">
        <f>IF(W30="MI",K30-10,K30)*1</f>
        <v>856</v>
      </c>
      <c r="O30" s="23">
        <f>(N30/L30)*100</f>
        <v>77.81818181818181</v>
      </c>
      <c r="P30" s="24">
        <v>90</v>
      </c>
      <c r="Q30" s="24">
        <v>800</v>
      </c>
      <c r="R30" s="21">
        <f>(P30/Q30)*100</f>
        <v>11.25</v>
      </c>
      <c r="S30" s="21">
        <f>(J30*0.1)</f>
        <v>8.89090909090909</v>
      </c>
      <c r="T30" s="21">
        <f>(O30*0.5)</f>
        <v>38.90909090909091</v>
      </c>
      <c r="U30" s="20">
        <f>P30*40/Q30</f>
        <v>4.5</v>
      </c>
      <c r="V30" s="25">
        <f>(S30+T30+U30)</f>
        <v>52.3</v>
      </c>
      <c r="W30" s="24">
        <v>0</v>
      </c>
      <c r="X30" s="10"/>
    </row>
    <row r="31" spans="1:24" s="13" customFormat="1" ht="18.75" customHeight="1">
      <c r="A31" s="6">
        <v>26</v>
      </c>
      <c r="B31" s="7" t="s">
        <v>121</v>
      </c>
      <c r="C31" s="7" t="s">
        <v>122</v>
      </c>
      <c r="D31" s="7" t="s">
        <v>24</v>
      </c>
      <c r="E31" s="11">
        <v>36313</v>
      </c>
      <c r="F31" s="7" t="s">
        <v>32</v>
      </c>
      <c r="G31" s="9">
        <v>923</v>
      </c>
      <c r="H31" s="20">
        <v>1100</v>
      </c>
      <c r="I31" s="20">
        <v>2015</v>
      </c>
      <c r="J31" s="21">
        <f>(G31/H31)*100</f>
        <v>83.9090909090909</v>
      </c>
      <c r="K31" s="9">
        <v>801</v>
      </c>
      <c r="L31" s="20">
        <v>1100</v>
      </c>
      <c r="M31" s="20">
        <v>2018</v>
      </c>
      <c r="N31" s="22">
        <f>IF(W31="MI",K31-10,K31)*1</f>
        <v>791</v>
      </c>
      <c r="O31" s="23">
        <f>(N31/L31)*100</f>
        <v>71.9090909090909</v>
      </c>
      <c r="P31" s="24">
        <v>153</v>
      </c>
      <c r="Q31" s="24">
        <v>800</v>
      </c>
      <c r="R31" s="21">
        <f>(P31/Q31)*100</f>
        <v>19.125</v>
      </c>
      <c r="S31" s="21">
        <f>(J31*0.1)</f>
        <v>8.39090909090909</v>
      </c>
      <c r="T31" s="21">
        <f>(O31*0.5)</f>
        <v>35.95454545454545</v>
      </c>
      <c r="U31" s="20">
        <f>P31*40/Q31</f>
        <v>7.65</v>
      </c>
      <c r="V31" s="25">
        <f>(S31+T31+U31)</f>
        <v>51.99545454545454</v>
      </c>
      <c r="W31" s="24" t="s">
        <v>26</v>
      </c>
      <c r="X31" s="10"/>
    </row>
    <row r="32" spans="1:24" s="13" customFormat="1" ht="18.75" customHeight="1">
      <c r="A32" s="6">
        <v>27</v>
      </c>
      <c r="B32" s="10" t="s">
        <v>241</v>
      </c>
      <c r="C32" s="10" t="s">
        <v>242</v>
      </c>
      <c r="D32" s="7" t="s">
        <v>24</v>
      </c>
      <c r="E32" s="11">
        <v>36587</v>
      </c>
      <c r="F32" s="7" t="s">
        <v>243</v>
      </c>
      <c r="G32" s="9">
        <v>788</v>
      </c>
      <c r="H32" s="20">
        <v>1100</v>
      </c>
      <c r="I32" s="20">
        <v>2016</v>
      </c>
      <c r="J32" s="21">
        <f>(G32/H32)*100</f>
        <v>71.63636363636363</v>
      </c>
      <c r="K32" s="9">
        <v>674</v>
      </c>
      <c r="L32" s="20">
        <v>1100</v>
      </c>
      <c r="M32" s="20">
        <v>2018</v>
      </c>
      <c r="N32" s="22">
        <f>IF(W32="MI",K32-10,K32)</f>
        <v>674</v>
      </c>
      <c r="O32" s="23">
        <f>(N32/L32)*100</f>
        <v>61.272727272727266</v>
      </c>
      <c r="P32" s="24">
        <v>265</v>
      </c>
      <c r="Q32" s="24">
        <v>800</v>
      </c>
      <c r="R32" s="21">
        <f>(P32/Q32)*100</f>
        <v>33.125</v>
      </c>
      <c r="S32" s="21">
        <f>(J32*0.1)</f>
        <v>7.163636363636363</v>
      </c>
      <c r="T32" s="21">
        <f>(O32*0.5)</f>
        <v>30.636363636363633</v>
      </c>
      <c r="U32" s="20">
        <f>P32*40/Q32</f>
        <v>13.25</v>
      </c>
      <c r="V32" s="25">
        <f>(S32+T32+U32)</f>
        <v>51.05</v>
      </c>
      <c r="W32" s="24">
        <v>0</v>
      </c>
      <c r="X32" s="18"/>
    </row>
    <row r="33" spans="1:24" s="13" customFormat="1" ht="18.75" customHeight="1">
      <c r="A33" s="6">
        <v>28</v>
      </c>
      <c r="B33" s="7" t="s">
        <v>226</v>
      </c>
      <c r="C33" s="7" t="s">
        <v>227</v>
      </c>
      <c r="D33" s="7" t="s">
        <v>24</v>
      </c>
      <c r="E33" s="11" t="s">
        <v>228</v>
      </c>
      <c r="F33" s="7" t="s">
        <v>179</v>
      </c>
      <c r="G33" s="9">
        <v>907</v>
      </c>
      <c r="H33" s="20">
        <v>1100</v>
      </c>
      <c r="I33" s="20">
        <v>2016</v>
      </c>
      <c r="J33" s="21">
        <f>(G33/H33)*100</f>
        <v>82.45454545454545</v>
      </c>
      <c r="K33" s="9">
        <v>761</v>
      </c>
      <c r="L33" s="20">
        <v>1100</v>
      </c>
      <c r="M33" s="20">
        <v>2018</v>
      </c>
      <c r="N33" s="22">
        <f>IF(W33="MI",K33-10,K33)*1</f>
        <v>761</v>
      </c>
      <c r="O33" s="23">
        <f>(N33/L33)*100</f>
        <v>69.18181818181817</v>
      </c>
      <c r="P33" s="24">
        <v>164</v>
      </c>
      <c r="Q33" s="24">
        <v>800</v>
      </c>
      <c r="R33" s="21">
        <f>(P33/Q33)*100</f>
        <v>20.5</v>
      </c>
      <c r="S33" s="21">
        <f>(J33*0.1)</f>
        <v>8.245454545454546</v>
      </c>
      <c r="T33" s="21">
        <f>(O33*0.5)</f>
        <v>34.590909090909086</v>
      </c>
      <c r="U33" s="20">
        <f>P33*40/Q33</f>
        <v>8.2</v>
      </c>
      <c r="V33" s="25">
        <f>(S33+T33+U33)</f>
        <v>51.03636363636363</v>
      </c>
      <c r="W33" s="24">
        <v>0</v>
      </c>
      <c r="X33" s="18"/>
    </row>
    <row r="34" spans="1:24" s="13" customFormat="1" ht="18.75" customHeight="1">
      <c r="A34" s="6">
        <v>29</v>
      </c>
      <c r="B34" s="10" t="s">
        <v>88</v>
      </c>
      <c r="C34" s="10" t="s">
        <v>89</v>
      </c>
      <c r="D34" s="10" t="s">
        <v>24</v>
      </c>
      <c r="E34" s="29">
        <v>36617</v>
      </c>
      <c r="F34" s="10" t="s">
        <v>90</v>
      </c>
      <c r="G34" s="9">
        <v>881</v>
      </c>
      <c r="H34" s="20">
        <v>1100</v>
      </c>
      <c r="I34" s="20">
        <v>2016</v>
      </c>
      <c r="J34" s="21">
        <f>(G34/H34)*100</f>
        <v>80.0909090909091</v>
      </c>
      <c r="K34" s="9">
        <v>781</v>
      </c>
      <c r="L34" s="20">
        <v>1100</v>
      </c>
      <c r="M34" s="20">
        <v>2018</v>
      </c>
      <c r="N34" s="22">
        <f>IF(W34="MI",K34-10,K34)*1</f>
        <v>781</v>
      </c>
      <c r="O34" s="23">
        <f>(N34/L34)*100</f>
        <v>71</v>
      </c>
      <c r="P34" s="24">
        <v>139</v>
      </c>
      <c r="Q34" s="24">
        <v>800</v>
      </c>
      <c r="R34" s="21">
        <f>(P34/Q34)*100</f>
        <v>17.375</v>
      </c>
      <c r="S34" s="21">
        <f>(J34*0.1)</f>
        <v>8.00909090909091</v>
      </c>
      <c r="T34" s="21">
        <f>(O34*0.5)</f>
        <v>35.5</v>
      </c>
      <c r="U34" s="20">
        <f>P34*40/Q34</f>
        <v>6.95</v>
      </c>
      <c r="V34" s="25">
        <f>(S34+T34+U34)</f>
        <v>50.45909090909091</v>
      </c>
      <c r="W34" s="24">
        <v>0</v>
      </c>
      <c r="X34" s="18"/>
    </row>
    <row r="35" spans="1:24" s="13" customFormat="1" ht="18.75" customHeight="1">
      <c r="A35" s="6">
        <v>30</v>
      </c>
      <c r="B35" s="10" t="s">
        <v>94</v>
      </c>
      <c r="C35" s="10" t="s">
        <v>95</v>
      </c>
      <c r="D35" s="10" t="s">
        <v>24</v>
      </c>
      <c r="E35" s="29">
        <v>36899</v>
      </c>
      <c r="F35" s="10" t="s">
        <v>82</v>
      </c>
      <c r="G35" s="9">
        <v>932</v>
      </c>
      <c r="H35" s="20">
        <v>1100</v>
      </c>
      <c r="I35" s="20">
        <v>2016</v>
      </c>
      <c r="J35" s="21">
        <f>(G35/H35)*100</f>
        <v>84.72727272727273</v>
      </c>
      <c r="K35" s="9">
        <v>801</v>
      </c>
      <c r="L35" s="20">
        <v>1100</v>
      </c>
      <c r="M35" s="20">
        <v>2018</v>
      </c>
      <c r="N35" s="22">
        <f>IF(W35="MI",K35-10,K35)*1</f>
        <v>801</v>
      </c>
      <c r="O35" s="23">
        <f>(N35/L35)*100</f>
        <v>72.81818181818181</v>
      </c>
      <c r="P35" s="24">
        <v>111</v>
      </c>
      <c r="Q35" s="24">
        <v>800</v>
      </c>
      <c r="R35" s="21">
        <f>(P35/Q35)*100</f>
        <v>13.875000000000002</v>
      </c>
      <c r="S35" s="21">
        <f>(J35*0.1)</f>
        <v>8.472727272727274</v>
      </c>
      <c r="T35" s="21">
        <f>(O35*0.5)</f>
        <v>36.40909090909091</v>
      </c>
      <c r="U35" s="20">
        <f>P35*40/Q35</f>
        <v>5.55</v>
      </c>
      <c r="V35" s="25">
        <f>(S35+T35+U35)</f>
        <v>50.43181818181818</v>
      </c>
      <c r="W35" s="24">
        <v>0</v>
      </c>
      <c r="X35" s="18"/>
    </row>
    <row r="36" spans="1:24" s="13" customFormat="1" ht="18.75" customHeight="1">
      <c r="A36" s="6">
        <v>31</v>
      </c>
      <c r="B36" s="10" t="s">
        <v>79</v>
      </c>
      <c r="C36" s="10" t="s">
        <v>80</v>
      </c>
      <c r="D36" s="10" t="s">
        <v>24</v>
      </c>
      <c r="E36" s="29">
        <v>36608</v>
      </c>
      <c r="F36" s="10" t="s">
        <v>81</v>
      </c>
      <c r="G36" s="9">
        <v>887</v>
      </c>
      <c r="H36" s="20">
        <v>1100</v>
      </c>
      <c r="I36" s="20">
        <v>2016</v>
      </c>
      <c r="J36" s="21">
        <f>(G36/H36)*100</f>
        <v>80.63636363636364</v>
      </c>
      <c r="K36" s="9">
        <v>754</v>
      </c>
      <c r="L36" s="20">
        <v>1100</v>
      </c>
      <c r="M36" s="20">
        <v>2018</v>
      </c>
      <c r="N36" s="22">
        <f>IF(W36="MI",K36-10,K36)*1</f>
        <v>754</v>
      </c>
      <c r="O36" s="23">
        <f>(N36/L36)*100</f>
        <v>68.54545454545455</v>
      </c>
      <c r="P36" s="24">
        <v>158</v>
      </c>
      <c r="Q36" s="24">
        <v>800</v>
      </c>
      <c r="R36" s="21">
        <f>(P36/Q36)*100</f>
        <v>19.75</v>
      </c>
      <c r="S36" s="21">
        <f>(J36*0.1)</f>
        <v>8.063636363636364</v>
      </c>
      <c r="T36" s="21">
        <f>(O36*0.5)</f>
        <v>34.27272727272727</v>
      </c>
      <c r="U36" s="20">
        <f>P36*40/Q36</f>
        <v>7.9</v>
      </c>
      <c r="V36" s="25">
        <f>(S36+T36+U36)</f>
        <v>50.236363636363635</v>
      </c>
      <c r="W36" s="24">
        <v>0</v>
      </c>
      <c r="X36" s="18"/>
    </row>
    <row r="37" spans="1:24" ht="18.75" customHeight="1">
      <c r="A37" s="6">
        <v>32</v>
      </c>
      <c r="B37" s="10" t="s">
        <v>35</v>
      </c>
      <c r="C37" s="10" t="s">
        <v>36</v>
      </c>
      <c r="D37" s="10" t="s">
        <v>24</v>
      </c>
      <c r="E37" s="29">
        <v>36928</v>
      </c>
      <c r="F37" s="10" t="s">
        <v>29</v>
      </c>
      <c r="G37" s="9">
        <v>916</v>
      </c>
      <c r="H37" s="20">
        <v>1100</v>
      </c>
      <c r="I37" s="20">
        <v>2016</v>
      </c>
      <c r="J37" s="21">
        <f>(G37/H37)*100</f>
        <v>83.27272727272728</v>
      </c>
      <c r="K37" s="9">
        <v>837</v>
      </c>
      <c r="L37" s="20">
        <v>1100</v>
      </c>
      <c r="M37" s="20">
        <v>2018</v>
      </c>
      <c r="N37" s="22">
        <f>IF(W37="MI",K37-10,K37)*1</f>
        <v>837</v>
      </c>
      <c r="O37" s="23">
        <f>(N37/L37)*100</f>
        <v>76.0909090909091</v>
      </c>
      <c r="P37" s="24">
        <v>67</v>
      </c>
      <c r="Q37" s="24">
        <v>800</v>
      </c>
      <c r="R37" s="21">
        <f>(P37/Q37)*100</f>
        <v>8.375</v>
      </c>
      <c r="S37" s="21">
        <f>(J37*0.1)</f>
        <v>8.327272727272728</v>
      </c>
      <c r="T37" s="21">
        <f>(O37*0.5)</f>
        <v>38.04545454545455</v>
      </c>
      <c r="U37" s="20">
        <f>P37*40/Q37</f>
        <v>3.35</v>
      </c>
      <c r="V37" s="25">
        <f>(S37+T37+U37)</f>
        <v>49.722727272727276</v>
      </c>
      <c r="W37" s="24">
        <v>0</v>
      </c>
      <c r="X37" s="18"/>
    </row>
    <row r="38" spans="1:24" ht="18.75" customHeight="1">
      <c r="A38" s="6">
        <v>33</v>
      </c>
      <c r="B38" s="10" t="s">
        <v>143</v>
      </c>
      <c r="C38" s="10" t="s">
        <v>144</v>
      </c>
      <c r="D38" s="10" t="s">
        <v>39</v>
      </c>
      <c r="E38" s="29">
        <v>36295</v>
      </c>
      <c r="F38" s="10" t="s">
        <v>32</v>
      </c>
      <c r="G38" s="9">
        <v>816</v>
      </c>
      <c r="H38" s="20">
        <v>1100</v>
      </c>
      <c r="I38" s="20">
        <v>2015</v>
      </c>
      <c r="J38" s="21">
        <f>(G38/H38)*100</f>
        <v>74.18181818181819</v>
      </c>
      <c r="K38" s="9">
        <v>862</v>
      </c>
      <c r="L38" s="20">
        <v>1100</v>
      </c>
      <c r="M38" s="20">
        <v>2017</v>
      </c>
      <c r="N38" s="22">
        <f>IF(W38="MI",K38-10,K38)*1</f>
        <v>862</v>
      </c>
      <c r="O38" s="23">
        <f>(N38/L38)*100</f>
        <v>78.36363636363637</v>
      </c>
      <c r="P38" s="24">
        <v>60</v>
      </c>
      <c r="Q38" s="24">
        <v>800</v>
      </c>
      <c r="R38" s="21">
        <f>(P38/Q38)*100</f>
        <v>7.5</v>
      </c>
      <c r="S38" s="21">
        <f>(J38*0.1)</f>
        <v>7.418181818181819</v>
      </c>
      <c r="T38" s="21">
        <f>(O38*0.5)</f>
        <v>39.18181818181819</v>
      </c>
      <c r="U38" s="20">
        <f>P38*40/Q38</f>
        <v>3</v>
      </c>
      <c r="V38" s="25">
        <f>(S38+T38+U38)</f>
        <v>49.60000000000001</v>
      </c>
      <c r="W38" s="24">
        <v>0</v>
      </c>
      <c r="X38" s="10"/>
    </row>
    <row r="39" spans="1:24" ht="18.75" customHeight="1">
      <c r="A39" s="6">
        <v>34</v>
      </c>
      <c r="B39" s="10" t="s">
        <v>76</v>
      </c>
      <c r="C39" s="10" t="s">
        <v>77</v>
      </c>
      <c r="D39" s="10" t="s">
        <v>24</v>
      </c>
      <c r="E39" s="29">
        <v>36617</v>
      </c>
      <c r="F39" s="10" t="s">
        <v>78</v>
      </c>
      <c r="G39" s="9">
        <v>797</v>
      </c>
      <c r="H39" s="20">
        <v>1100</v>
      </c>
      <c r="I39" s="20">
        <v>2016</v>
      </c>
      <c r="J39" s="21">
        <f>(G39/H39)*100</f>
        <v>72.45454545454545</v>
      </c>
      <c r="K39" s="9">
        <v>793</v>
      </c>
      <c r="L39" s="20">
        <v>1100</v>
      </c>
      <c r="M39" s="20">
        <v>2018</v>
      </c>
      <c r="N39" s="22">
        <f>IF(W39="MI",K39-10,K39)*1</f>
        <v>793</v>
      </c>
      <c r="O39" s="23">
        <f>(N39/L39)*100</f>
        <v>72.0909090909091</v>
      </c>
      <c r="P39" s="24">
        <v>120</v>
      </c>
      <c r="Q39" s="24">
        <v>800</v>
      </c>
      <c r="R39" s="21">
        <f>(P39/Q39)*100</f>
        <v>15</v>
      </c>
      <c r="S39" s="21">
        <f>(J39*0.1)</f>
        <v>7.245454545454546</v>
      </c>
      <c r="T39" s="21">
        <f>(O39*0.5)</f>
        <v>36.04545454545455</v>
      </c>
      <c r="U39" s="20">
        <f>P39*40/Q39</f>
        <v>6</v>
      </c>
      <c r="V39" s="25">
        <f>(S39+T39+U39)</f>
        <v>49.290909090909096</v>
      </c>
      <c r="W39" s="24">
        <v>0</v>
      </c>
      <c r="X39" s="10"/>
    </row>
    <row r="40" spans="1:24" ht="18.75" customHeight="1">
      <c r="A40" s="6">
        <v>35</v>
      </c>
      <c r="B40" s="10" t="s">
        <v>164</v>
      </c>
      <c r="C40" s="10" t="s">
        <v>165</v>
      </c>
      <c r="D40" s="10" t="s">
        <v>24</v>
      </c>
      <c r="E40" s="29">
        <v>36581</v>
      </c>
      <c r="F40" s="10" t="s">
        <v>75</v>
      </c>
      <c r="G40" s="9">
        <v>881</v>
      </c>
      <c r="H40" s="20">
        <v>1100</v>
      </c>
      <c r="I40" s="20">
        <v>2016</v>
      </c>
      <c r="J40" s="21">
        <f>(G40/H40)*100</f>
        <v>80.0909090909091</v>
      </c>
      <c r="K40" s="9">
        <v>795</v>
      </c>
      <c r="L40" s="20">
        <v>1100</v>
      </c>
      <c r="M40" s="20">
        <v>2018</v>
      </c>
      <c r="N40" s="22">
        <f>IF(W40="MI",K40-10,K40)*1</f>
        <v>795</v>
      </c>
      <c r="O40" s="23">
        <f>(N40/L40)*100</f>
        <v>72.27272727272728</v>
      </c>
      <c r="P40" s="24">
        <v>97</v>
      </c>
      <c r="Q40" s="24">
        <v>800</v>
      </c>
      <c r="R40" s="21">
        <f>(P40/Q40)*100</f>
        <v>12.125</v>
      </c>
      <c r="S40" s="21">
        <f>(J40*0.1)</f>
        <v>8.00909090909091</v>
      </c>
      <c r="T40" s="21">
        <f>(O40*0.5)</f>
        <v>36.13636363636364</v>
      </c>
      <c r="U40" s="20">
        <f>P40*40/Q40</f>
        <v>4.85</v>
      </c>
      <c r="V40" s="25">
        <f>(S40+T40+U40)</f>
        <v>48.99545454545455</v>
      </c>
      <c r="W40" s="24">
        <v>0</v>
      </c>
      <c r="X40" s="10"/>
    </row>
    <row r="41" spans="1:24" ht="18.75" customHeight="1">
      <c r="A41" s="6">
        <v>36</v>
      </c>
      <c r="B41" s="7" t="s">
        <v>37</v>
      </c>
      <c r="C41" s="14" t="s">
        <v>38</v>
      </c>
      <c r="D41" s="14" t="s">
        <v>39</v>
      </c>
      <c r="E41" s="15">
        <v>36076</v>
      </c>
      <c r="F41" s="14" t="s">
        <v>32</v>
      </c>
      <c r="G41" s="9">
        <v>783</v>
      </c>
      <c r="H41" s="20">
        <v>1100</v>
      </c>
      <c r="I41" s="20">
        <v>2016</v>
      </c>
      <c r="J41" s="21">
        <f>(G41/H41)*100</f>
        <v>71.18181818181817</v>
      </c>
      <c r="K41" s="9">
        <v>739</v>
      </c>
      <c r="L41" s="20">
        <v>1100</v>
      </c>
      <c r="M41" s="20">
        <v>2018</v>
      </c>
      <c r="N41" s="22">
        <f>IF(W41="MI",K41-10,K41)*1</f>
        <v>729</v>
      </c>
      <c r="O41" s="23">
        <f>(N41/L41)*100</f>
        <v>66.27272727272727</v>
      </c>
      <c r="P41" s="24">
        <v>174</v>
      </c>
      <c r="Q41" s="24">
        <v>800</v>
      </c>
      <c r="R41" s="21">
        <f>(P41/Q41)*100</f>
        <v>21.75</v>
      </c>
      <c r="S41" s="21">
        <f>(J41*0.1)</f>
        <v>7.118181818181817</v>
      </c>
      <c r="T41" s="21">
        <f>(O41*0.5)</f>
        <v>33.13636363636363</v>
      </c>
      <c r="U41" s="20">
        <f>P41*40/Q41</f>
        <v>8.7</v>
      </c>
      <c r="V41" s="25">
        <f>(S41+T41+U41)</f>
        <v>48.95454545454545</v>
      </c>
      <c r="W41" s="24" t="s">
        <v>26</v>
      </c>
      <c r="X41" s="10"/>
    </row>
    <row r="42" spans="1:24" ht="18.75" customHeight="1">
      <c r="A42" s="6">
        <v>37</v>
      </c>
      <c r="B42" s="10" t="s">
        <v>222</v>
      </c>
      <c r="C42" s="10" t="s">
        <v>223</v>
      </c>
      <c r="D42" s="10" t="s">
        <v>24</v>
      </c>
      <c r="E42" s="29" t="s">
        <v>224</v>
      </c>
      <c r="F42" s="10" t="s">
        <v>225</v>
      </c>
      <c r="G42" s="9">
        <v>847</v>
      </c>
      <c r="H42" s="20">
        <v>1100</v>
      </c>
      <c r="I42" s="20">
        <v>2014</v>
      </c>
      <c r="J42" s="21">
        <f>(G42/H42)*100</f>
        <v>77</v>
      </c>
      <c r="K42" s="9">
        <v>836</v>
      </c>
      <c r="L42" s="20">
        <v>1100</v>
      </c>
      <c r="M42" s="20">
        <v>2017</v>
      </c>
      <c r="N42" s="22">
        <f>IF(W42="MI",K42-10,K42)*1</f>
        <v>836</v>
      </c>
      <c r="O42" s="23">
        <f>(N42/L42)*100</f>
        <v>76</v>
      </c>
      <c r="P42" s="24">
        <v>62</v>
      </c>
      <c r="Q42" s="24">
        <v>800</v>
      </c>
      <c r="R42" s="21">
        <f>(P42/Q42)*100</f>
        <v>7.75</v>
      </c>
      <c r="S42" s="21">
        <f>(J42*0.1)</f>
        <v>7.7</v>
      </c>
      <c r="T42" s="21">
        <f>(O42*0.5)</f>
        <v>38</v>
      </c>
      <c r="U42" s="20">
        <f>P42*40/Q42</f>
        <v>3.1</v>
      </c>
      <c r="V42" s="25">
        <f>(S42+T42+U42)</f>
        <v>48.800000000000004</v>
      </c>
      <c r="W42" s="24">
        <v>0</v>
      </c>
      <c r="X42" s="10"/>
    </row>
    <row r="43" spans="1:24" ht="18.75" customHeight="1">
      <c r="A43" s="6">
        <v>38</v>
      </c>
      <c r="B43" s="10" t="s">
        <v>233</v>
      </c>
      <c r="C43" s="10" t="s">
        <v>234</v>
      </c>
      <c r="D43" s="10" t="s">
        <v>24</v>
      </c>
      <c r="E43" s="29">
        <v>36587</v>
      </c>
      <c r="F43" s="10" t="s">
        <v>59</v>
      </c>
      <c r="G43" s="9">
        <v>927</v>
      </c>
      <c r="H43" s="20">
        <v>1100</v>
      </c>
      <c r="I43" s="20">
        <v>2016</v>
      </c>
      <c r="J43" s="21">
        <f>(G43/H43)*100</f>
        <v>84.27272727272728</v>
      </c>
      <c r="K43" s="9">
        <v>793</v>
      </c>
      <c r="L43" s="20">
        <v>1100</v>
      </c>
      <c r="M43" s="20">
        <v>2018</v>
      </c>
      <c r="N43" s="22">
        <f>IF(W43="MI",K43-10,K43)*1</f>
        <v>793</v>
      </c>
      <c r="O43" s="23">
        <f>(N43/L43)*100</f>
        <v>72.0909090909091</v>
      </c>
      <c r="P43" s="24">
        <v>85</v>
      </c>
      <c r="Q43" s="24">
        <v>800</v>
      </c>
      <c r="R43" s="21">
        <f>(P43/Q43)*100</f>
        <v>10.625</v>
      </c>
      <c r="S43" s="21">
        <f>(J43*0.1)</f>
        <v>8.427272727272728</v>
      </c>
      <c r="T43" s="21">
        <f>(O43*0.5)</f>
        <v>36.04545454545455</v>
      </c>
      <c r="U43" s="20">
        <f>P43*40/Q43</f>
        <v>4.25</v>
      </c>
      <c r="V43" s="25">
        <f>(S43+T43+U43)</f>
        <v>48.722727272727276</v>
      </c>
      <c r="W43" s="24">
        <v>0</v>
      </c>
      <c r="X43" s="10"/>
    </row>
    <row r="44" spans="1:24" ht="18.75" customHeight="1">
      <c r="A44" s="6">
        <v>39</v>
      </c>
      <c r="B44" s="10" t="s">
        <v>50</v>
      </c>
      <c r="C44" s="10" t="s">
        <v>51</v>
      </c>
      <c r="D44" s="10" t="s">
        <v>24</v>
      </c>
      <c r="E44" s="29">
        <v>36502</v>
      </c>
      <c r="F44" s="10" t="s">
        <v>42</v>
      </c>
      <c r="G44" s="9">
        <v>817</v>
      </c>
      <c r="H44" s="20">
        <v>1100</v>
      </c>
      <c r="I44" s="20">
        <v>2016</v>
      </c>
      <c r="J44" s="21">
        <f>(G44/H44)*100</f>
        <v>74.27272727272727</v>
      </c>
      <c r="K44" s="9">
        <v>779</v>
      </c>
      <c r="L44" s="20">
        <v>1100</v>
      </c>
      <c r="M44" s="20">
        <v>2018</v>
      </c>
      <c r="N44" s="22">
        <f>IF(W44="MI",K44-10,K44)*1</f>
        <v>779</v>
      </c>
      <c r="O44" s="23">
        <f>(N44/L44)*100</f>
        <v>70.81818181818181</v>
      </c>
      <c r="P44" s="24">
        <v>110</v>
      </c>
      <c r="Q44" s="24">
        <v>800</v>
      </c>
      <c r="R44" s="21">
        <f>(P44/Q44)*100</f>
        <v>13.750000000000002</v>
      </c>
      <c r="S44" s="21">
        <f>(J44*0.1)</f>
        <v>7.427272727272727</v>
      </c>
      <c r="T44" s="21">
        <f>(O44*0.5)</f>
        <v>35.40909090909091</v>
      </c>
      <c r="U44" s="20">
        <f>P44*40/Q44</f>
        <v>5.5</v>
      </c>
      <c r="V44" s="25">
        <f>(S44+T44+U44)</f>
        <v>48.336363636363636</v>
      </c>
      <c r="W44" s="24">
        <v>0</v>
      </c>
      <c r="X44" s="10"/>
    </row>
    <row r="45" spans="1:24" ht="18.75" customHeight="1">
      <c r="A45" s="6">
        <v>40</v>
      </c>
      <c r="B45" s="7" t="s">
        <v>102</v>
      </c>
      <c r="C45" s="14" t="s">
        <v>103</v>
      </c>
      <c r="D45" s="14" t="s">
        <v>24</v>
      </c>
      <c r="E45" s="15">
        <v>36239</v>
      </c>
      <c r="F45" s="14" t="s">
        <v>104</v>
      </c>
      <c r="G45" s="9">
        <v>772</v>
      </c>
      <c r="H45" s="20">
        <v>1100</v>
      </c>
      <c r="I45" s="20">
        <v>2014</v>
      </c>
      <c r="J45" s="21">
        <f>(G45/H45)*100</f>
        <v>70.18181818181817</v>
      </c>
      <c r="K45" s="9">
        <v>825</v>
      </c>
      <c r="L45" s="20">
        <v>1100</v>
      </c>
      <c r="M45" s="20">
        <v>2018</v>
      </c>
      <c r="N45" s="22">
        <f>IF(W45="MI",K45-10,K45)*1</f>
        <v>815</v>
      </c>
      <c r="O45" s="23">
        <f>(N45/L45)*100</f>
        <v>74.0909090909091</v>
      </c>
      <c r="P45" s="24">
        <v>84</v>
      </c>
      <c r="Q45" s="24">
        <v>800</v>
      </c>
      <c r="R45" s="21">
        <f>(P45/Q45)*100</f>
        <v>10.5</v>
      </c>
      <c r="S45" s="21">
        <f>(J45*0.1)</f>
        <v>7.018181818181818</v>
      </c>
      <c r="T45" s="21">
        <f>(O45*0.5)</f>
        <v>37.04545454545455</v>
      </c>
      <c r="U45" s="20">
        <f>P45*40/Q45</f>
        <v>4.2</v>
      </c>
      <c r="V45" s="25">
        <f>(S45+T45+U45)</f>
        <v>48.263636363636365</v>
      </c>
      <c r="W45" s="24" t="s">
        <v>26</v>
      </c>
      <c r="X45" s="10"/>
    </row>
    <row r="46" spans="1:24" ht="18.75" customHeight="1">
      <c r="A46" s="6">
        <v>41</v>
      </c>
      <c r="B46" s="10" t="s">
        <v>215</v>
      </c>
      <c r="C46" s="10" t="s">
        <v>216</v>
      </c>
      <c r="D46" s="10" t="s">
        <v>24</v>
      </c>
      <c r="E46" s="29">
        <v>36587</v>
      </c>
      <c r="F46" s="10" t="s">
        <v>59</v>
      </c>
      <c r="G46" s="9">
        <v>941</v>
      </c>
      <c r="H46" s="20">
        <v>1100</v>
      </c>
      <c r="I46" s="20">
        <v>2016</v>
      </c>
      <c r="J46" s="21">
        <f>(G46/H46)*100</f>
        <v>85.54545454545455</v>
      </c>
      <c r="K46" s="9">
        <v>820</v>
      </c>
      <c r="L46" s="20">
        <v>1100</v>
      </c>
      <c r="M46" s="20">
        <v>2108</v>
      </c>
      <c r="N46" s="22">
        <f>IF(W46="MI",K46-10,K46)*1</f>
        <v>820</v>
      </c>
      <c r="O46" s="23">
        <f>(N46/L46)*100</f>
        <v>74.54545454545455</v>
      </c>
      <c r="P46" s="24">
        <v>45</v>
      </c>
      <c r="Q46" s="24">
        <v>800</v>
      </c>
      <c r="R46" s="21">
        <f>(P46/Q46)*100</f>
        <v>5.625</v>
      </c>
      <c r="S46" s="21">
        <f>(J46*0.1)</f>
        <v>8.554545454545455</v>
      </c>
      <c r="T46" s="21">
        <f>(O46*0.5)</f>
        <v>37.27272727272727</v>
      </c>
      <c r="U46" s="20">
        <f>P46*40/Q46</f>
        <v>2.25</v>
      </c>
      <c r="V46" s="25">
        <f>(S46+T46+U46)</f>
        <v>48.07727272727273</v>
      </c>
      <c r="W46" s="24">
        <v>0</v>
      </c>
      <c r="X46" s="10"/>
    </row>
    <row r="47" spans="1:24" ht="18.75" customHeight="1">
      <c r="A47" s="6">
        <v>42</v>
      </c>
      <c r="B47" s="7" t="s">
        <v>61</v>
      </c>
      <c r="C47" s="7" t="s">
        <v>62</v>
      </c>
      <c r="D47" s="7" t="s">
        <v>24</v>
      </c>
      <c r="E47" s="11">
        <v>36595</v>
      </c>
      <c r="F47" s="7" t="s">
        <v>63</v>
      </c>
      <c r="G47" s="9">
        <v>727</v>
      </c>
      <c r="H47" s="20">
        <v>1100</v>
      </c>
      <c r="I47" s="20">
        <v>2015</v>
      </c>
      <c r="J47" s="21">
        <f>(G47/H47)*100</f>
        <v>66.0909090909091</v>
      </c>
      <c r="K47" s="9">
        <v>780</v>
      </c>
      <c r="L47" s="20">
        <v>1100</v>
      </c>
      <c r="M47" s="20">
        <v>2018</v>
      </c>
      <c r="N47" s="22">
        <f>IF(W47="MI",K47-10,K47)*1</f>
        <v>770</v>
      </c>
      <c r="O47" s="23">
        <f>(N47/L47)*100</f>
        <v>70</v>
      </c>
      <c r="P47" s="24">
        <v>115</v>
      </c>
      <c r="Q47" s="24">
        <v>800</v>
      </c>
      <c r="R47" s="21">
        <f>(P47/Q47)*100</f>
        <v>14.374999999999998</v>
      </c>
      <c r="S47" s="21">
        <f>(J47*0.1)</f>
        <v>6.609090909090909</v>
      </c>
      <c r="T47" s="21">
        <f>(O47*0.5)</f>
        <v>35</v>
      </c>
      <c r="U47" s="20">
        <f>P47*40/Q47</f>
        <v>5.75</v>
      </c>
      <c r="V47" s="25">
        <f>(S47+T47+U47)</f>
        <v>47.35909090909091</v>
      </c>
      <c r="W47" s="24" t="s">
        <v>26</v>
      </c>
      <c r="X47" s="10"/>
    </row>
    <row r="48" spans="1:24" ht="18.75" customHeight="1">
      <c r="A48" s="6">
        <v>43</v>
      </c>
      <c r="B48" s="10" t="s">
        <v>123</v>
      </c>
      <c r="C48" s="10" t="s">
        <v>124</v>
      </c>
      <c r="D48" s="10" t="s">
        <v>24</v>
      </c>
      <c r="E48" s="29">
        <v>36615</v>
      </c>
      <c r="F48" s="10" t="s">
        <v>125</v>
      </c>
      <c r="G48" s="9">
        <v>848</v>
      </c>
      <c r="H48" s="20">
        <v>1100</v>
      </c>
      <c r="I48" s="20">
        <v>2016</v>
      </c>
      <c r="J48" s="21">
        <f>(G48/H48)*100</f>
        <v>77.0909090909091</v>
      </c>
      <c r="K48" s="9">
        <v>827</v>
      </c>
      <c r="L48" s="20">
        <v>1100</v>
      </c>
      <c r="M48" s="20">
        <v>2018</v>
      </c>
      <c r="N48" s="22">
        <f>IF(W48="MI",K48-10,K48)*1</f>
        <v>827</v>
      </c>
      <c r="O48" s="23">
        <f>(N48/L48)*100</f>
        <v>75.18181818181819</v>
      </c>
      <c r="P48" s="24">
        <v>40</v>
      </c>
      <c r="Q48" s="24">
        <v>800</v>
      </c>
      <c r="R48" s="21">
        <f>(P48/Q48)*100</f>
        <v>5</v>
      </c>
      <c r="S48" s="21">
        <f>(J48*0.1)</f>
        <v>7.70909090909091</v>
      </c>
      <c r="T48" s="21">
        <f>(O48*0.5)</f>
        <v>37.59090909090909</v>
      </c>
      <c r="U48" s="20">
        <f>P48*40/Q48</f>
        <v>2</v>
      </c>
      <c r="V48" s="25">
        <f>(S48+T48+U48)</f>
        <v>47.300000000000004</v>
      </c>
      <c r="W48" s="24">
        <v>0</v>
      </c>
      <c r="X48" s="10"/>
    </row>
    <row r="49" spans="1:24" ht="18.75" customHeight="1">
      <c r="A49" s="6">
        <v>44</v>
      </c>
      <c r="B49" s="7" t="s">
        <v>168</v>
      </c>
      <c r="C49" s="7" t="s">
        <v>169</v>
      </c>
      <c r="D49" s="7" t="s">
        <v>39</v>
      </c>
      <c r="E49" s="11">
        <v>36161</v>
      </c>
      <c r="F49" s="7" t="s">
        <v>59</v>
      </c>
      <c r="G49" s="9">
        <v>881</v>
      </c>
      <c r="H49" s="20">
        <v>1100</v>
      </c>
      <c r="I49" s="20">
        <v>2015</v>
      </c>
      <c r="J49" s="21">
        <f>(G49/H49)*100</f>
        <v>80.0909090909091</v>
      </c>
      <c r="K49" s="9">
        <v>839</v>
      </c>
      <c r="L49" s="20">
        <v>1100</v>
      </c>
      <c r="M49" s="20">
        <v>2018</v>
      </c>
      <c r="N49" s="22">
        <f>IF(W49="MI",K49-10,K49)*1</f>
        <v>829</v>
      </c>
      <c r="O49" s="23">
        <f>(N49/L49)*100</f>
        <v>75.36363636363636</v>
      </c>
      <c r="P49" s="24">
        <v>31</v>
      </c>
      <c r="Q49" s="24">
        <v>800</v>
      </c>
      <c r="R49" s="21">
        <f>(P49/Q49)*100</f>
        <v>3.875</v>
      </c>
      <c r="S49" s="21">
        <f>(J49*0.1)</f>
        <v>8.00909090909091</v>
      </c>
      <c r="T49" s="21">
        <f>(O49*0.5)</f>
        <v>37.68181818181818</v>
      </c>
      <c r="U49" s="20">
        <f>P49*40/Q49</f>
        <v>1.55</v>
      </c>
      <c r="V49" s="25">
        <f>(S49+T49+U49)</f>
        <v>47.240909090909085</v>
      </c>
      <c r="W49" s="24" t="s">
        <v>26</v>
      </c>
      <c r="X49" s="10"/>
    </row>
    <row r="50" spans="1:24" ht="18.75" customHeight="1">
      <c r="A50" s="6">
        <v>45</v>
      </c>
      <c r="B50" s="41" t="s">
        <v>217</v>
      </c>
      <c r="C50" s="14" t="s">
        <v>218</v>
      </c>
      <c r="D50" s="14" t="s">
        <v>24</v>
      </c>
      <c r="E50" s="15">
        <v>36617</v>
      </c>
      <c r="F50" s="14" t="s">
        <v>70</v>
      </c>
      <c r="G50" s="9">
        <v>837</v>
      </c>
      <c r="H50" s="20">
        <v>1100</v>
      </c>
      <c r="I50" s="20">
        <v>2015</v>
      </c>
      <c r="J50" s="21">
        <f>(G50/H50)*100</f>
        <v>76.0909090909091</v>
      </c>
      <c r="K50" s="9">
        <v>802</v>
      </c>
      <c r="L50" s="20">
        <v>1100</v>
      </c>
      <c r="M50" s="20">
        <v>2017</v>
      </c>
      <c r="N50" s="22">
        <f>IF(W50="MI",K50-10,K50)*1</f>
        <v>802</v>
      </c>
      <c r="O50" s="23">
        <f>(N50/L50)*100</f>
        <v>72.9090909090909</v>
      </c>
      <c r="P50" s="24">
        <v>57</v>
      </c>
      <c r="Q50" s="24">
        <v>800</v>
      </c>
      <c r="R50" s="21">
        <f>(P50/Q50)*100</f>
        <v>7.124999999999999</v>
      </c>
      <c r="S50" s="21">
        <f>(J50*0.1)</f>
        <v>7.609090909090909</v>
      </c>
      <c r="T50" s="21">
        <f>(O50*0.5)</f>
        <v>36.45454545454545</v>
      </c>
      <c r="U50" s="20">
        <f>P50*40/Q50</f>
        <v>2.85</v>
      </c>
      <c r="V50" s="25">
        <f>(S50+T50+U50)</f>
        <v>46.913636363636364</v>
      </c>
      <c r="W50" s="24">
        <v>0</v>
      </c>
      <c r="X50" s="10"/>
    </row>
    <row r="51" spans="1:24" ht="18.75" customHeight="1">
      <c r="A51" s="6">
        <v>46</v>
      </c>
      <c r="B51" s="10" t="s">
        <v>204</v>
      </c>
      <c r="C51" s="10" t="s">
        <v>205</v>
      </c>
      <c r="D51" s="10" t="s">
        <v>24</v>
      </c>
      <c r="E51" s="29">
        <v>36320</v>
      </c>
      <c r="F51" s="10" t="s">
        <v>25</v>
      </c>
      <c r="G51" s="9">
        <v>730</v>
      </c>
      <c r="H51" s="20">
        <v>1100</v>
      </c>
      <c r="I51" s="20">
        <v>2016</v>
      </c>
      <c r="J51" s="21">
        <f>(G51/H51)*100</f>
        <v>66.36363636363637</v>
      </c>
      <c r="K51" s="9">
        <v>669</v>
      </c>
      <c r="L51" s="20">
        <v>1100</v>
      </c>
      <c r="M51" s="20">
        <v>2018</v>
      </c>
      <c r="N51" s="22">
        <f>IF(W51="MI",K51-10,K51)*1</f>
        <v>669</v>
      </c>
      <c r="O51" s="23">
        <f>(N51/L51)*100</f>
        <v>60.81818181818181</v>
      </c>
      <c r="P51" s="24">
        <v>194</v>
      </c>
      <c r="Q51" s="24">
        <v>800</v>
      </c>
      <c r="R51" s="21">
        <f>(P51/Q51)*100</f>
        <v>24.25</v>
      </c>
      <c r="S51" s="21">
        <f>(J51*0.1)</f>
        <v>6.636363636363638</v>
      </c>
      <c r="T51" s="21">
        <f>(O51*0.5)</f>
        <v>30.409090909090907</v>
      </c>
      <c r="U51" s="20">
        <f>P51*40/Q51</f>
        <v>9.7</v>
      </c>
      <c r="V51" s="25">
        <f>(S51+T51+U51)</f>
        <v>46.74545454545455</v>
      </c>
      <c r="W51" s="24">
        <v>0</v>
      </c>
      <c r="X51" s="10"/>
    </row>
    <row r="52" spans="1:24" ht="18.75" customHeight="1">
      <c r="A52" s="6">
        <v>47</v>
      </c>
      <c r="B52" s="7" t="s">
        <v>187</v>
      </c>
      <c r="C52" s="7" t="s">
        <v>188</v>
      </c>
      <c r="D52" s="7" t="s">
        <v>24</v>
      </c>
      <c r="E52" s="11" t="s">
        <v>189</v>
      </c>
      <c r="F52" s="7" t="s">
        <v>190</v>
      </c>
      <c r="G52" s="9">
        <v>875</v>
      </c>
      <c r="H52" s="20">
        <v>1100</v>
      </c>
      <c r="I52" s="20">
        <v>2016</v>
      </c>
      <c r="J52" s="21">
        <f>(G52/H52)*100</f>
        <v>79.54545454545455</v>
      </c>
      <c r="K52" s="9">
        <v>830</v>
      </c>
      <c r="L52" s="20">
        <v>1100</v>
      </c>
      <c r="M52" s="20">
        <v>2018</v>
      </c>
      <c r="N52" s="22">
        <f>IF(W52="MI",K52-10,K52)*1</f>
        <v>830</v>
      </c>
      <c r="O52" s="23">
        <f>(N52/L52)*100</f>
        <v>75.45454545454545</v>
      </c>
      <c r="P52" s="24">
        <v>21</v>
      </c>
      <c r="Q52" s="24">
        <v>800</v>
      </c>
      <c r="R52" s="21">
        <f>(P52/Q52)*100</f>
        <v>2.625</v>
      </c>
      <c r="S52" s="21">
        <f>(J52*0.1)</f>
        <v>7.954545454545455</v>
      </c>
      <c r="T52" s="21">
        <f>(O52*0.5)</f>
        <v>37.72727272727273</v>
      </c>
      <c r="U52" s="20">
        <f>P52*40/Q52</f>
        <v>1.05</v>
      </c>
      <c r="V52" s="25">
        <f>(S52+T52+U52)</f>
        <v>46.73181818181818</v>
      </c>
      <c r="W52" s="24">
        <v>0</v>
      </c>
      <c r="X52" s="10"/>
    </row>
    <row r="53" spans="1:24" ht="18.75" customHeight="1">
      <c r="A53" s="6">
        <v>48</v>
      </c>
      <c r="B53" s="10" t="s">
        <v>35</v>
      </c>
      <c r="C53" s="10" t="s">
        <v>136</v>
      </c>
      <c r="D53" s="10" t="s">
        <v>24</v>
      </c>
      <c r="E53" s="29">
        <v>34340</v>
      </c>
      <c r="F53" s="10" t="s">
        <v>137</v>
      </c>
      <c r="G53" s="9">
        <v>652</v>
      </c>
      <c r="H53" s="20">
        <v>1050</v>
      </c>
      <c r="I53" s="20">
        <v>2011</v>
      </c>
      <c r="J53" s="21">
        <f>(G53/H53)*100</f>
        <v>62.095238095238095</v>
      </c>
      <c r="K53" s="9">
        <v>787</v>
      </c>
      <c r="L53" s="20">
        <v>1100</v>
      </c>
      <c r="M53" s="20">
        <v>2013</v>
      </c>
      <c r="N53" s="22">
        <f>IF(W53="MI",K53-10,K53)*1</f>
        <v>787</v>
      </c>
      <c r="O53" s="23">
        <f>(N53/L53)*100</f>
        <v>71.54545454545455</v>
      </c>
      <c r="P53" s="24">
        <v>83</v>
      </c>
      <c r="Q53" s="24">
        <v>800</v>
      </c>
      <c r="R53" s="21">
        <f>(P53/Q53)*100</f>
        <v>10.375</v>
      </c>
      <c r="S53" s="21">
        <f>(J53*0.1)</f>
        <v>6.20952380952381</v>
      </c>
      <c r="T53" s="21">
        <f>(O53*0.5)</f>
        <v>35.77272727272727</v>
      </c>
      <c r="U53" s="20">
        <f>P53*40/Q53</f>
        <v>4.15</v>
      </c>
      <c r="V53" s="25">
        <f>(S53+T53+U53)</f>
        <v>46.13225108225108</v>
      </c>
      <c r="W53" s="24">
        <v>0</v>
      </c>
      <c r="X53" s="10"/>
    </row>
    <row r="54" spans="1:24" ht="18.75" customHeight="1">
      <c r="A54" s="6">
        <v>49</v>
      </c>
      <c r="B54" s="10" t="s">
        <v>71</v>
      </c>
      <c r="C54" s="10" t="s">
        <v>72</v>
      </c>
      <c r="D54" s="10" t="s">
        <v>24</v>
      </c>
      <c r="E54" s="29">
        <v>36540</v>
      </c>
      <c r="F54" s="10" t="s">
        <v>29</v>
      </c>
      <c r="G54" s="9">
        <v>863</v>
      </c>
      <c r="H54" s="20">
        <v>1100</v>
      </c>
      <c r="I54" s="20">
        <v>2015</v>
      </c>
      <c r="J54" s="21">
        <f>(G54/H54)*100</f>
        <v>78.45454545454545</v>
      </c>
      <c r="K54" s="9">
        <v>795</v>
      </c>
      <c r="L54" s="20">
        <v>1100</v>
      </c>
      <c r="M54" s="20">
        <v>2017</v>
      </c>
      <c r="N54" s="22">
        <v>795</v>
      </c>
      <c r="O54" s="23">
        <f>(N54/L54)*100</f>
        <v>72.27272727272728</v>
      </c>
      <c r="P54" s="24">
        <v>39</v>
      </c>
      <c r="Q54" s="24">
        <v>800</v>
      </c>
      <c r="R54" s="21">
        <f>(P54/Q54)*100</f>
        <v>4.875</v>
      </c>
      <c r="S54" s="21">
        <f>(J54*0.1)</f>
        <v>7.845454545454546</v>
      </c>
      <c r="T54" s="21">
        <f>(O54*0.5)</f>
        <v>36.13636363636364</v>
      </c>
      <c r="U54" s="20">
        <f>P54*40/Q54</f>
        <v>1.95</v>
      </c>
      <c r="V54" s="25">
        <f>(S54+T54+U54)</f>
        <v>45.93181818181819</v>
      </c>
      <c r="W54" s="24">
        <v>0</v>
      </c>
      <c r="X54" s="10"/>
    </row>
    <row r="55" spans="1:24" ht="18.75" customHeight="1">
      <c r="A55" s="6">
        <v>50</v>
      </c>
      <c r="B55" s="10" t="s">
        <v>200</v>
      </c>
      <c r="C55" s="10" t="s">
        <v>201</v>
      </c>
      <c r="D55" s="10" t="s">
        <v>24</v>
      </c>
      <c r="E55" s="29" t="s">
        <v>202</v>
      </c>
      <c r="F55" s="10" t="s">
        <v>203</v>
      </c>
      <c r="G55" s="9">
        <v>845</v>
      </c>
      <c r="H55" s="20">
        <v>1100</v>
      </c>
      <c r="I55" s="20">
        <v>2015</v>
      </c>
      <c r="J55" s="21">
        <f>(G55/H55)*100</f>
        <v>76.81818181818181</v>
      </c>
      <c r="K55" s="9">
        <v>781</v>
      </c>
      <c r="L55" s="20">
        <v>1100</v>
      </c>
      <c r="M55" s="20">
        <v>2017</v>
      </c>
      <c r="N55" s="22">
        <f>IF(W55="MI",K55-10,K55)*1</f>
        <v>781</v>
      </c>
      <c r="O55" s="23">
        <f>(N55/L55)*100</f>
        <v>71</v>
      </c>
      <c r="P55" s="24">
        <v>55</v>
      </c>
      <c r="Q55" s="24">
        <v>800</v>
      </c>
      <c r="R55" s="21">
        <f>(P55/Q55)*100</f>
        <v>6.875000000000001</v>
      </c>
      <c r="S55" s="21">
        <f>(J55*0.1)</f>
        <v>7.681818181818182</v>
      </c>
      <c r="T55" s="21">
        <f>(O55*0.5)</f>
        <v>35.5</v>
      </c>
      <c r="U55" s="20">
        <f>P55*40/Q55</f>
        <v>2.75</v>
      </c>
      <c r="V55" s="25">
        <f>(S55+T55+U55)</f>
        <v>45.93181818181818</v>
      </c>
      <c r="W55" s="24">
        <v>0</v>
      </c>
      <c r="X55" s="10"/>
    </row>
    <row r="56" spans="1:24" ht="18.75" customHeight="1">
      <c r="A56" s="6">
        <v>51</v>
      </c>
      <c r="B56" s="7" t="s">
        <v>33</v>
      </c>
      <c r="C56" s="7" t="s">
        <v>34</v>
      </c>
      <c r="D56" s="7" t="s">
        <v>24</v>
      </c>
      <c r="E56" s="11">
        <v>36197</v>
      </c>
      <c r="F56" s="7" t="s">
        <v>32</v>
      </c>
      <c r="G56" s="9">
        <v>884</v>
      </c>
      <c r="H56" s="20">
        <v>1100</v>
      </c>
      <c r="I56" s="20">
        <v>2015</v>
      </c>
      <c r="J56" s="21">
        <f>(G56/H56)*100</f>
        <v>80.36363636363636</v>
      </c>
      <c r="K56" s="9">
        <v>788</v>
      </c>
      <c r="L56" s="20">
        <v>1100</v>
      </c>
      <c r="M56" s="20">
        <v>2017</v>
      </c>
      <c r="N56" s="22">
        <f>IF(W56="MI",K56-10,K56)*1</f>
        <v>778</v>
      </c>
      <c r="O56" s="23">
        <f>(N56/L56)*100</f>
        <v>70.72727272727273</v>
      </c>
      <c r="P56" s="24">
        <v>50</v>
      </c>
      <c r="Q56" s="24">
        <v>800</v>
      </c>
      <c r="R56" s="21">
        <f>(P56/Q56)*100</f>
        <v>6.25</v>
      </c>
      <c r="S56" s="21">
        <f>(J56*0.1)</f>
        <v>8.036363636363637</v>
      </c>
      <c r="T56" s="21">
        <f>(O56*0.5)</f>
        <v>35.36363636363637</v>
      </c>
      <c r="U56" s="20">
        <f>P56*40/Q56</f>
        <v>2.5</v>
      </c>
      <c r="V56" s="25">
        <f>(S56+T56+U56)</f>
        <v>45.900000000000006</v>
      </c>
      <c r="W56" s="24" t="s">
        <v>26</v>
      </c>
      <c r="X56" s="10"/>
    </row>
    <row r="57" spans="1:24" ht="18.75" customHeight="1">
      <c r="A57" s="6">
        <v>52</v>
      </c>
      <c r="B57" s="10" t="s">
        <v>244</v>
      </c>
      <c r="C57" s="10" t="s">
        <v>245</v>
      </c>
      <c r="D57" s="10" t="s">
        <v>24</v>
      </c>
      <c r="E57" s="11">
        <v>36437</v>
      </c>
      <c r="F57" s="7" t="s">
        <v>246</v>
      </c>
      <c r="G57" s="9">
        <v>777</v>
      </c>
      <c r="H57" s="20">
        <v>1100</v>
      </c>
      <c r="I57" s="20">
        <v>2015</v>
      </c>
      <c r="J57" s="21">
        <f>(G57/H57)*100</f>
        <v>70.63636363636364</v>
      </c>
      <c r="K57" s="9">
        <v>771</v>
      </c>
      <c r="L57" s="20">
        <v>1100</v>
      </c>
      <c r="M57" s="20">
        <v>2018</v>
      </c>
      <c r="N57" s="22">
        <f>IF(W57="MI",K57-10,K57)</f>
        <v>771</v>
      </c>
      <c r="O57" s="23">
        <f>(N57/L57)*100</f>
        <v>70.0909090909091</v>
      </c>
      <c r="P57" s="24">
        <v>73</v>
      </c>
      <c r="Q57" s="24">
        <v>800</v>
      </c>
      <c r="R57" s="21">
        <f>(P57/Q57)*100</f>
        <v>9.125</v>
      </c>
      <c r="S57" s="21">
        <f>(J57*0.1)</f>
        <v>7.063636363636364</v>
      </c>
      <c r="T57" s="21">
        <f>(O57*0.5)</f>
        <v>35.04545454545455</v>
      </c>
      <c r="U57" s="20">
        <f>P57*40/Q57</f>
        <v>3.65</v>
      </c>
      <c r="V57" s="25">
        <f>(S57+T57+U57)</f>
        <v>45.75909090909091</v>
      </c>
      <c r="W57" s="24"/>
      <c r="X57" s="10"/>
    </row>
    <row r="58" spans="1:24" ht="18.75" customHeight="1">
      <c r="A58" s="6">
        <v>53</v>
      </c>
      <c r="B58" s="10" t="s">
        <v>133</v>
      </c>
      <c r="C58" s="10" t="s">
        <v>134</v>
      </c>
      <c r="D58" s="10" t="s">
        <v>24</v>
      </c>
      <c r="E58" s="29">
        <v>36310</v>
      </c>
      <c r="F58" s="10" t="s">
        <v>135</v>
      </c>
      <c r="G58" s="9">
        <v>750</v>
      </c>
      <c r="H58" s="20">
        <v>1100</v>
      </c>
      <c r="I58" s="20">
        <v>2016</v>
      </c>
      <c r="J58" s="21">
        <f>(G58/H58)*100</f>
        <v>68.18181818181817</v>
      </c>
      <c r="K58" s="9">
        <v>708</v>
      </c>
      <c r="L58" s="20">
        <v>1100</v>
      </c>
      <c r="M58" s="20">
        <v>2018</v>
      </c>
      <c r="N58" s="22">
        <f>IF(W58="MI",K58-10,K58)*1</f>
        <v>708</v>
      </c>
      <c r="O58" s="23">
        <f>(N58/L58)*100</f>
        <v>64.36363636363637</v>
      </c>
      <c r="P58" s="24">
        <v>135</v>
      </c>
      <c r="Q58" s="24">
        <v>800</v>
      </c>
      <c r="R58" s="21">
        <f>(P58/Q58)*100</f>
        <v>16.875</v>
      </c>
      <c r="S58" s="21">
        <f>(J58*0.1)</f>
        <v>6.8181818181818175</v>
      </c>
      <c r="T58" s="21">
        <f>(O58*0.5)</f>
        <v>32.18181818181819</v>
      </c>
      <c r="U58" s="20">
        <f>P58*40/Q58</f>
        <v>6.75</v>
      </c>
      <c r="V58" s="25">
        <f>(S58+T58+U58)</f>
        <v>45.75000000000001</v>
      </c>
      <c r="W58" s="24">
        <v>0</v>
      </c>
      <c r="X58" s="10"/>
    </row>
    <row r="59" spans="1:24" ht="18.75" customHeight="1">
      <c r="A59" s="6">
        <v>54</v>
      </c>
      <c r="B59" s="10" t="s">
        <v>68</v>
      </c>
      <c r="C59" s="10" t="s">
        <v>69</v>
      </c>
      <c r="D59" s="10" t="s">
        <v>24</v>
      </c>
      <c r="E59" s="29">
        <v>36956</v>
      </c>
      <c r="F59" s="10" t="s">
        <v>70</v>
      </c>
      <c r="G59" s="9">
        <v>857</v>
      </c>
      <c r="H59" s="20">
        <v>1100</v>
      </c>
      <c r="I59" s="20">
        <v>2017</v>
      </c>
      <c r="J59" s="21">
        <f>(G59/H59)*100</f>
        <v>77.9090909090909</v>
      </c>
      <c r="K59" s="9">
        <v>787</v>
      </c>
      <c r="L59" s="20">
        <v>1100</v>
      </c>
      <c r="M59" s="20">
        <v>2018</v>
      </c>
      <c r="N59" s="22">
        <f>IF(W59="MI",K59-10,K59)*1</f>
        <v>787</v>
      </c>
      <c r="O59" s="23">
        <f>(N59/L59)*100</f>
        <v>71.54545454545455</v>
      </c>
      <c r="P59" s="24">
        <v>43</v>
      </c>
      <c r="Q59" s="24">
        <v>800</v>
      </c>
      <c r="R59" s="21">
        <f>(P59/Q59)*100</f>
        <v>5.375</v>
      </c>
      <c r="S59" s="21">
        <f>(J59*0.1)</f>
        <v>7.790909090909091</v>
      </c>
      <c r="T59" s="21">
        <f>(O59*0.5)</f>
        <v>35.77272727272727</v>
      </c>
      <c r="U59" s="20">
        <f>P59*40/Q59</f>
        <v>2.15</v>
      </c>
      <c r="V59" s="25">
        <f>(S59+T59+U59)</f>
        <v>45.71363636363636</v>
      </c>
      <c r="W59" s="24">
        <v>0</v>
      </c>
      <c r="X59" s="10"/>
    </row>
    <row r="60" spans="1:24" ht="18.75" customHeight="1">
      <c r="A60" s="6">
        <v>55</v>
      </c>
      <c r="B60" s="7" t="s">
        <v>83</v>
      </c>
      <c r="C60" s="7" t="s">
        <v>84</v>
      </c>
      <c r="D60" s="7" t="s">
        <v>24</v>
      </c>
      <c r="E60" s="12">
        <v>36562</v>
      </c>
      <c r="F60" s="7" t="s">
        <v>67</v>
      </c>
      <c r="G60" s="9">
        <v>845</v>
      </c>
      <c r="H60" s="20">
        <v>1100</v>
      </c>
      <c r="I60" s="20">
        <v>2016</v>
      </c>
      <c r="J60" s="21">
        <f>(G60/H60)*100</f>
        <v>76.81818181818181</v>
      </c>
      <c r="K60" s="9">
        <v>765</v>
      </c>
      <c r="L60" s="20">
        <v>1100</v>
      </c>
      <c r="M60" s="20">
        <v>2018</v>
      </c>
      <c r="N60" s="22">
        <f>IF(W60="MI",K60-10,K60)*1</f>
        <v>765</v>
      </c>
      <c r="O60" s="23">
        <f>(N60/L60)*100</f>
        <v>69.54545454545455</v>
      </c>
      <c r="P60" s="24">
        <v>64</v>
      </c>
      <c r="Q60" s="24">
        <v>800</v>
      </c>
      <c r="R60" s="21">
        <f>(P60/Q60)*100</f>
        <v>8</v>
      </c>
      <c r="S60" s="21">
        <f>(J60*0.1)</f>
        <v>7.681818181818182</v>
      </c>
      <c r="T60" s="21">
        <f>(O60*0.5)</f>
        <v>34.77272727272727</v>
      </c>
      <c r="U60" s="20">
        <f>P60*40/Q60</f>
        <v>3.2</v>
      </c>
      <c r="V60" s="25">
        <f>(S60+T60+U60)</f>
        <v>45.654545454545456</v>
      </c>
      <c r="W60" s="24">
        <v>0</v>
      </c>
      <c r="X60" s="10"/>
    </row>
    <row r="61" spans="1:24" ht="18.75" customHeight="1">
      <c r="A61" s="6">
        <v>56</v>
      </c>
      <c r="B61" s="10" t="s">
        <v>73</v>
      </c>
      <c r="C61" s="10" t="s">
        <v>74</v>
      </c>
      <c r="D61" s="10" t="s">
        <v>24</v>
      </c>
      <c r="E61" s="29">
        <v>36526</v>
      </c>
      <c r="F61" s="10" t="s">
        <v>75</v>
      </c>
      <c r="G61" s="9">
        <v>917</v>
      </c>
      <c r="H61" s="20">
        <v>1100</v>
      </c>
      <c r="I61" s="20">
        <v>2015</v>
      </c>
      <c r="J61" s="21">
        <f>(G61/H61)*100</f>
        <v>83.36363636363636</v>
      </c>
      <c r="K61" s="9">
        <v>795</v>
      </c>
      <c r="L61" s="20">
        <v>1100</v>
      </c>
      <c r="M61" s="20">
        <v>2017</v>
      </c>
      <c r="N61" s="22">
        <f>IF(W61="MI",K61-10,K61)*1</f>
        <v>795</v>
      </c>
      <c r="O61" s="23">
        <f>(N61/L61)*100</f>
        <v>72.27272727272728</v>
      </c>
      <c r="P61" s="24">
        <v>18</v>
      </c>
      <c r="Q61" s="24">
        <v>800</v>
      </c>
      <c r="R61" s="21">
        <f>(P61/Q61)*100</f>
        <v>2.25</v>
      </c>
      <c r="S61" s="21">
        <f>(J61*0.1)</f>
        <v>8.336363636363636</v>
      </c>
      <c r="T61" s="21">
        <f>(O61*0.5)</f>
        <v>36.13636363636364</v>
      </c>
      <c r="U61" s="20">
        <f>P61*40/Q61</f>
        <v>0.9</v>
      </c>
      <c r="V61" s="25">
        <f>(S61+T61+U61)</f>
        <v>45.372727272727275</v>
      </c>
      <c r="W61" s="24">
        <v>0</v>
      </c>
      <c r="X61" s="10"/>
    </row>
    <row r="62" spans="1:24" ht="18.75" customHeight="1">
      <c r="A62" s="6">
        <v>57</v>
      </c>
      <c r="B62" s="10" t="s">
        <v>239</v>
      </c>
      <c r="C62" s="10" t="s">
        <v>240</v>
      </c>
      <c r="D62" s="10" t="s">
        <v>24</v>
      </c>
      <c r="E62" s="29">
        <v>36632</v>
      </c>
      <c r="F62" s="10" t="s">
        <v>87</v>
      </c>
      <c r="G62" s="9">
        <v>893</v>
      </c>
      <c r="H62" s="20">
        <v>1100</v>
      </c>
      <c r="I62" s="20">
        <v>2016</v>
      </c>
      <c r="J62" s="21">
        <f>(G62/H62)*100</f>
        <v>81.18181818181817</v>
      </c>
      <c r="K62" s="9">
        <v>766</v>
      </c>
      <c r="L62" s="20">
        <v>1100</v>
      </c>
      <c r="M62" s="20">
        <v>2018</v>
      </c>
      <c r="N62" s="22">
        <f>IF(W62="MI",K62-10,K62)*1</f>
        <v>766</v>
      </c>
      <c r="O62" s="23">
        <f>(N62/L62)*100</f>
        <v>69.63636363636364</v>
      </c>
      <c r="P62" s="24">
        <v>48</v>
      </c>
      <c r="Q62" s="24">
        <v>800</v>
      </c>
      <c r="R62" s="21">
        <f>(P62/Q62)*100</f>
        <v>6</v>
      </c>
      <c r="S62" s="21">
        <f>(J62*0.1)</f>
        <v>8.118181818181817</v>
      </c>
      <c r="T62" s="21">
        <f>(O62*0.5)</f>
        <v>34.81818181818182</v>
      </c>
      <c r="U62" s="20">
        <f>P62*40/Q62</f>
        <v>2.4</v>
      </c>
      <c r="V62" s="25">
        <f>(S62+T62+U62)</f>
        <v>45.336363636363636</v>
      </c>
      <c r="W62" s="24">
        <v>0</v>
      </c>
      <c r="X62" s="10"/>
    </row>
    <row r="63" spans="1:24" ht="18.75" customHeight="1">
      <c r="A63" s="6">
        <v>58</v>
      </c>
      <c r="B63" s="7" t="s">
        <v>109</v>
      </c>
      <c r="C63" s="7" t="s">
        <v>110</v>
      </c>
      <c r="D63" s="7" t="s">
        <v>24</v>
      </c>
      <c r="E63" s="8">
        <v>35540</v>
      </c>
      <c r="F63" s="7" t="s">
        <v>111</v>
      </c>
      <c r="G63" s="9">
        <v>766</v>
      </c>
      <c r="H63" s="20">
        <v>1100</v>
      </c>
      <c r="I63" s="20">
        <v>2016</v>
      </c>
      <c r="J63" s="21">
        <f>(G63/H63)*100</f>
        <v>69.63636363636364</v>
      </c>
      <c r="K63" s="9">
        <v>754</v>
      </c>
      <c r="L63" s="20">
        <v>1100</v>
      </c>
      <c r="M63" s="20">
        <v>2018</v>
      </c>
      <c r="N63" s="22">
        <f>IF(W63="MI",K63-10,K63)*1</f>
        <v>744</v>
      </c>
      <c r="O63" s="23">
        <f>(N63/L63)*100</f>
        <v>67.63636363636364</v>
      </c>
      <c r="P63" s="24">
        <v>84</v>
      </c>
      <c r="Q63" s="24">
        <v>800</v>
      </c>
      <c r="R63" s="21">
        <f>(P63/Q63)*100</f>
        <v>10.5</v>
      </c>
      <c r="S63" s="21">
        <f>(J63*0.1)</f>
        <v>6.963636363636365</v>
      </c>
      <c r="T63" s="21">
        <f>(O63*0.5)</f>
        <v>33.81818181818182</v>
      </c>
      <c r="U63" s="20">
        <f>P63*40/Q63</f>
        <v>4.2</v>
      </c>
      <c r="V63" s="25">
        <f>(S63+T63+U63)</f>
        <v>44.981818181818184</v>
      </c>
      <c r="W63" s="24" t="s">
        <v>26</v>
      </c>
      <c r="X63" s="10"/>
    </row>
    <row r="64" spans="1:24" ht="18.75" customHeight="1">
      <c r="A64" s="6">
        <v>59</v>
      </c>
      <c r="B64" s="10" t="s">
        <v>115</v>
      </c>
      <c r="C64" s="10" t="s">
        <v>116</v>
      </c>
      <c r="D64" s="10" t="s">
        <v>24</v>
      </c>
      <c r="E64" s="29">
        <v>36937</v>
      </c>
      <c r="F64" s="10" t="s">
        <v>32</v>
      </c>
      <c r="G64" s="9">
        <v>910</v>
      </c>
      <c r="H64" s="20">
        <v>1100</v>
      </c>
      <c r="I64" s="20">
        <v>2016</v>
      </c>
      <c r="J64" s="21">
        <f>(G64/H64)*100</f>
        <v>82.72727272727273</v>
      </c>
      <c r="K64" s="9">
        <v>752</v>
      </c>
      <c r="L64" s="20">
        <v>1100</v>
      </c>
      <c r="M64" s="20">
        <v>2018</v>
      </c>
      <c r="N64" s="22">
        <f>IF(W64="MI",K64-10,K64)*1</f>
        <v>752</v>
      </c>
      <c r="O64" s="23">
        <f>(N64/L64)*100</f>
        <v>68.36363636363636</v>
      </c>
      <c r="P64" s="24">
        <v>39</v>
      </c>
      <c r="Q64" s="24">
        <v>800</v>
      </c>
      <c r="R64" s="21">
        <f>(P64/Q64)*100</f>
        <v>4.875</v>
      </c>
      <c r="S64" s="21">
        <f>(J64*0.1)</f>
        <v>8.272727272727273</v>
      </c>
      <c r="T64" s="21">
        <f>(O64*0.5)</f>
        <v>34.18181818181818</v>
      </c>
      <c r="U64" s="20">
        <f>P64*40/Q64</f>
        <v>1.95</v>
      </c>
      <c r="V64" s="25">
        <f>(S64+T64+U64)</f>
        <v>44.404545454545456</v>
      </c>
      <c r="W64" s="24">
        <v>0</v>
      </c>
      <c r="X64" s="10"/>
    </row>
    <row r="65" spans="1:24" ht="18.75" customHeight="1">
      <c r="A65" s="6">
        <v>60</v>
      </c>
      <c r="B65" s="7" t="s">
        <v>47</v>
      </c>
      <c r="C65" s="7" t="s">
        <v>48</v>
      </c>
      <c r="D65" s="7" t="s">
        <v>24</v>
      </c>
      <c r="E65" s="8">
        <v>35522</v>
      </c>
      <c r="F65" s="7" t="s">
        <v>49</v>
      </c>
      <c r="G65" s="9">
        <v>701</v>
      </c>
      <c r="H65" s="20">
        <v>1050</v>
      </c>
      <c r="I65" s="20">
        <v>2013</v>
      </c>
      <c r="J65" s="21">
        <f>(G65/H65)*100</f>
        <v>66.76190476190477</v>
      </c>
      <c r="K65" s="9">
        <v>791</v>
      </c>
      <c r="L65" s="20">
        <v>1100</v>
      </c>
      <c r="M65" s="20">
        <v>2015</v>
      </c>
      <c r="N65" s="22">
        <f>IF(W65="MI",K65-10,K65)*1</f>
        <v>791</v>
      </c>
      <c r="O65" s="23">
        <f>(N65/L65)*100</f>
        <v>71.9090909090909</v>
      </c>
      <c r="P65" s="24">
        <v>31</v>
      </c>
      <c r="Q65" s="24">
        <v>800</v>
      </c>
      <c r="R65" s="21">
        <f>(P65/Q65)*100</f>
        <v>3.875</v>
      </c>
      <c r="S65" s="21">
        <f>(J65*0.1)</f>
        <v>6.676190476190477</v>
      </c>
      <c r="T65" s="21">
        <f>(O65*0.5)</f>
        <v>35.95454545454545</v>
      </c>
      <c r="U65" s="20">
        <f>P65*40/Q65</f>
        <v>1.55</v>
      </c>
      <c r="V65" s="25">
        <f>(S65+T65+U65)</f>
        <v>44.18073593073593</v>
      </c>
      <c r="W65" s="24">
        <v>0</v>
      </c>
      <c r="X65" s="10"/>
    </row>
    <row r="66" spans="1:24" ht="18.75" customHeight="1">
      <c r="A66" s="6">
        <v>61</v>
      </c>
      <c r="B66" s="10" t="s">
        <v>97</v>
      </c>
      <c r="C66" s="10" t="s">
        <v>98</v>
      </c>
      <c r="D66" s="10" t="s">
        <v>24</v>
      </c>
      <c r="E66" s="29">
        <v>36591</v>
      </c>
      <c r="F66" s="10" t="s">
        <v>32</v>
      </c>
      <c r="G66" s="9">
        <v>842</v>
      </c>
      <c r="H66" s="20">
        <v>1100</v>
      </c>
      <c r="I66" s="20">
        <v>2016</v>
      </c>
      <c r="J66" s="21">
        <f>(G66/H66)*100</f>
        <v>76.54545454545455</v>
      </c>
      <c r="K66" s="9">
        <v>682</v>
      </c>
      <c r="L66" s="20">
        <v>1100</v>
      </c>
      <c r="M66" s="20">
        <v>2018</v>
      </c>
      <c r="N66" s="22">
        <f>IF(W66="MI",K66-10,K66)*1</f>
        <v>682</v>
      </c>
      <c r="O66" s="23">
        <f>(N66/L66)*100</f>
        <v>62</v>
      </c>
      <c r="P66" s="24">
        <v>110</v>
      </c>
      <c r="Q66" s="24">
        <v>800</v>
      </c>
      <c r="R66" s="21">
        <f>(P66/Q66)*100</f>
        <v>13.750000000000002</v>
      </c>
      <c r="S66" s="21">
        <f>(J66*0.1)</f>
        <v>7.654545454545455</v>
      </c>
      <c r="T66" s="21">
        <f>(O66*0.5)</f>
        <v>31</v>
      </c>
      <c r="U66" s="20">
        <f>P66*40/Q66</f>
        <v>5.5</v>
      </c>
      <c r="V66" s="25">
        <f>(S66+T66+U66)</f>
        <v>44.154545454545456</v>
      </c>
      <c r="W66" s="24">
        <v>0</v>
      </c>
      <c r="X66" s="10"/>
    </row>
    <row r="67" spans="1:24" ht="18.75" customHeight="1">
      <c r="A67" s="6">
        <v>62</v>
      </c>
      <c r="B67" s="10" t="s">
        <v>119</v>
      </c>
      <c r="C67" s="10" t="s">
        <v>120</v>
      </c>
      <c r="D67" s="32" t="s">
        <v>24</v>
      </c>
      <c r="E67" s="29">
        <v>35800</v>
      </c>
      <c r="F67" s="10" t="s">
        <v>32</v>
      </c>
      <c r="G67" s="9">
        <v>835</v>
      </c>
      <c r="H67" s="20">
        <v>1100</v>
      </c>
      <c r="I67" s="20">
        <v>2013</v>
      </c>
      <c r="J67" s="21">
        <f>(G67/H67)*100</f>
        <v>75.9090909090909</v>
      </c>
      <c r="K67" s="9">
        <v>691</v>
      </c>
      <c r="L67" s="20">
        <v>1100</v>
      </c>
      <c r="M67" s="20">
        <v>2015</v>
      </c>
      <c r="N67" s="22">
        <f>IF(W67="MI",K67-10,K67)*1</f>
        <v>691</v>
      </c>
      <c r="O67" s="23">
        <f>(N67/L67)*100</f>
        <v>62.81818181818182</v>
      </c>
      <c r="P67" s="24">
        <v>103</v>
      </c>
      <c r="Q67" s="24">
        <v>800</v>
      </c>
      <c r="R67" s="21">
        <f>(P67/Q67)*100</f>
        <v>12.875</v>
      </c>
      <c r="S67" s="21">
        <f>(J67*0.1)</f>
        <v>7.590909090909091</v>
      </c>
      <c r="T67" s="21">
        <f>(O67*0.5)</f>
        <v>31.40909090909091</v>
      </c>
      <c r="U67" s="20">
        <f>P67*40/Q67</f>
        <v>5.15</v>
      </c>
      <c r="V67" s="25">
        <f>(S67+T67+U67)</f>
        <v>44.15</v>
      </c>
      <c r="W67" s="24">
        <v>0</v>
      </c>
      <c r="X67" s="10"/>
    </row>
    <row r="68" spans="1:24" ht="18.75" customHeight="1">
      <c r="A68" s="6">
        <v>63</v>
      </c>
      <c r="B68" s="10" t="s">
        <v>112</v>
      </c>
      <c r="C68" s="10" t="s">
        <v>113</v>
      </c>
      <c r="D68" s="10" t="s">
        <v>39</v>
      </c>
      <c r="E68" s="29">
        <v>36939</v>
      </c>
      <c r="F68" s="10" t="s">
        <v>114</v>
      </c>
      <c r="G68" s="9">
        <v>860</v>
      </c>
      <c r="H68" s="20">
        <v>1100</v>
      </c>
      <c r="I68" s="20">
        <v>2016</v>
      </c>
      <c r="J68" s="21">
        <f>(G68/H68)*100</f>
        <v>78.18181818181819</v>
      </c>
      <c r="K68" s="9">
        <v>749</v>
      </c>
      <c r="L68" s="20">
        <v>1100</v>
      </c>
      <c r="M68" s="20">
        <v>2018</v>
      </c>
      <c r="N68" s="22">
        <v>781</v>
      </c>
      <c r="O68" s="23">
        <f>(N68/L68)*100</f>
        <v>71</v>
      </c>
      <c r="P68" s="24">
        <v>13</v>
      </c>
      <c r="Q68" s="24">
        <v>800</v>
      </c>
      <c r="R68" s="21">
        <f>(P68/Q68)*100</f>
        <v>1.625</v>
      </c>
      <c r="S68" s="21">
        <f>(J68*0.1)</f>
        <v>7.818181818181819</v>
      </c>
      <c r="T68" s="21">
        <f>(O68*0.5)</f>
        <v>35.5</v>
      </c>
      <c r="U68" s="20">
        <f>P68*40/Q68</f>
        <v>0.65</v>
      </c>
      <c r="V68" s="25">
        <f>(S68+T68+U68)</f>
        <v>43.96818181818182</v>
      </c>
      <c r="W68" s="24">
        <v>0</v>
      </c>
      <c r="X68" s="10"/>
    </row>
    <row r="69" spans="1:24" ht="18.75" customHeight="1">
      <c r="A69" s="6">
        <v>64</v>
      </c>
      <c r="B69" s="7" t="s">
        <v>85</v>
      </c>
      <c r="C69" s="14" t="s">
        <v>86</v>
      </c>
      <c r="D69" s="14" t="s">
        <v>24</v>
      </c>
      <c r="E69" s="15">
        <v>36892</v>
      </c>
      <c r="F69" s="14" t="s">
        <v>87</v>
      </c>
      <c r="G69" s="9">
        <v>740</v>
      </c>
      <c r="H69" s="20">
        <v>1100</v>
      </c>
      <c r="I69" s="20">
        <v>2016</v>
      </c>
      <c r="J69" s="21">
        <f>(G69/H69)*100</f>
        <v>67.27272727272727</v>
      </c>
      <c r="K69" s="9">
        <v>733</v>
      </c>
      <c r="L69" s="20">
        <v>1100</v>
      </c>
      <c r="M69" s="20">
        <v>2018</v>
      </c>
      <c r="N69" s="22">
        <f>IF(W69="MI",K69-10,K69)*1</f>
        <v>733</v>
      </c>
      <c r="O69" s="23">
        <f>(N69/L69)*100</f>
        <v>66.63636363636364</v>
      </c>
      <c r="P69" s="24">
        <v>71</v>
      </c>
      <c r="Q69" s="24">
        <v>800</v>
      </c>
      <c r="R69" s="21">
        <f>(P69/Q69)*100</f>
        <v>8.875</v>
      </c>
      <c r="S69" s="21">
        <f>(J69*0.1)</f>
        <v>6.727272727272727</v>
      </c>
      <c r="T69" s="21">
        <f>(O69*0.5)</f>
        <v>33.31818181818182</v>
      </c>
      <c r="U69" s="20">
        <f>P69*40/Q69</f>
        <v>3.55</v>
      </c>
      <c r="V69" s="25">
        <f>(S69+T69+U69)</f>
        <v>43.595454545454544</v>
      </c>
      <c r="W69" s="24">
        <v>0</v>
      </c>
      <c r="X69" s="10"/>
    </row>
    <row r="70" spans="1:24" ht="18.75" customHeight="1">
      <c r="A70" s="6">
        <v>65</v>
      </c>
      <c r="B70" s="10" t="s">
        <v>145</v>
      </c>
      <c r="C70" s="10" t="s">
        <v>146</v>
      </c>
      <c r="D70" s="10" t="s">
        <v>24</v>
      </c>
      <c r="E70" s="29">
        <v>35900</v>
      </c>
      <c r="F70" s="10" t="s">
        <v>147</v>
      </c>
      <c r="G70" s="9">
        <v>610</v>
      </c>
      <c r="H70" s="20">
        <v>1100</v>
      </c>
      <c r="I70" s="20">
        <v>2016</v>
      </c>
      <c r="J70" s="21">
        <f>(G70/H70)*100</f>
        <v>55.45454545454545</v>
      </c>
      <c r="K70" s="9">
        <v>690</v>
      </c>
      <c r="L70" s="20">
        <v>1100</v>
      </c>
      <c r="M70" s="20">
        <v>2018</v>
      </c>
      <c r="N70" s="22">
        <f>IF(W70="MI",K70-10,K70)*1</f>
        <v>690</v>
      </c>
      <c r="O70" s="23">
        <f>(N70/L70)*100</f>
        <v>62.727272727272734</v>
      </c>
      <c r="P70" s="24">
        <v>132</v>
      </c>
      <c r="Q70" s="24">
        <v>800</v>
      </c>
      <c r="R70" s="21">
        <f>(P70/Q70)*100</f>
        <v>16.5</v>
      </c>
      <c r="S70" s="21">
        <f>(J70*0.1)</f>
        <v>5.545454545454546</v>
      </c>
      <c r="T70" s="21">
        <f>(O70*0.5)</f>
        <v>31.363636363636367</v>
      </c>
      <c r="U70" s="20">
        <f>P70*40/Q70</f>
        <v>6.6</v>
      </c>
      <c r="V70" s="25">
        <f>(S70+T70+U70)</f>
        <v>43.509090909090915</v>
      </c>
      <c r="W70" s="24">
        <v>0</v>
      </c>
      <c r="X70" s="10"/>
    </row>
    <row r="71" spans="1:24" ht="18.75" customHeight="1">
      <c r="A71" s="6">
        <v>66</v>
      </c>
      <c r="B71" s="10" t="s">
        <v>194</v>
      </c>
      <c r="C71" s="10" t="s">
        <v>195</v>
      </c>
      <c r="D71" s="10" t="s">
        <v>24</v>
      </c>
      <c r="E71" s="29" t="s">
        <v>196</v>
      </c>
      <c r="F71" s="10" t="s">
        <v>183</v>
      </c>
      <c r="G71" s="9">
        <v>675</v>
      </c>
      <c r="H71" s="20">
        <v>1100</v>
      </c>
      <c r="I71" s="20">
        <v>2016</v>
      </c>
      <c r="J71" s="21">
        <f>(G71/H71)*100</f>
        <v>61.36363636363637</v>
      </c>
      <c r="K71" s="9">
        <v>718</v>
      </c>
      <c r="L71" s="20">
        <v>1100</v>
      </c>
      <c r="M71" s="20">
        <v>2018</v>
      </c>
      <c r="N71" s="22">
        <f>IF(W71="MI",K71-10,K71)*1</f>
        <v>718</v>
      </c>
      <c r="O71" s="23">
        <f>(N71/L71)*100</f>
        <v>65.27272727272727</v>
      </c>
      <c r="P71" s="24">
        <v>94</v>
      </c>
      <c r="Q71" s="24">
        <v>800</v>
      </c>
      <c r="R71" s="21">
        <f>(P71/Q71)*100</f>
        <v>11.75</v>
      </c>
      <c r="S71" s="21">
        <f>(J71*0.1)</f>
        <v>6.136363636363637</v>
      </c>
      <c r="T71" s="21">
        <f>(O71*0.5)</f>
        <v>32.63636363636363</v>
      </c>
      <c r="U71" s="20">
        <f>P71*40/Q71</f>
        <v>4.7</v>
      </c>
      <c r="V71" s="25">
        <f>(S71+T71+U71)</f>
        <v>43.47272727272727</v>
      </c>
      <c r="W71" s="24">
        <v>0</v>
      </c>
      <c r="X71" s="10"/>
    </row>
    <row r="72" spans="1:24" ht="18.75" customHeight="1">
      <c r="A72" s="6">
        <v>67</v>
      </c>
      <c r="B72" s="10" t="s">
        <v>91</v>
      </c>
      <c r="C72" s="10" t="s">
        <v>92</v>
      </c>
      <c r="D72" s="10" t="s">
        <v>24</v>
      </c>
      <c r="E72" s="29">
        <v>36600</v>
      </c>
      <c r="F72" s="10" t="s">
        <v>93</v>
      </c>
      <c r="G72" s="9">
        <v>924</v>
      </c>
      <c r="H72" s="20">
        <v>1100</v>
      </c>
      <c r="I72" s="20">
        <v>2015</v>
      </c>
      <c r="J72" s="21">
        <f>(G72/H72)*100</f>
        <v>84</v>
      </c>
      <c r="K72" s="9">
        <v>709</v>
      </c>
      <c r="L72" s="20">
        <v>1100</v>
      </c>
      <c r="M72" s="20">
        <v>2017</v>
      </c>
      <c r="N72" s="22">
        <f>IF(W72="MI",K72-10,K72)*1</f>
        <v>709</v>
      </c>
      <c r="O72" s="23">
        <f>(N72/L72)*100</f>
        <v>64.45454545454545</v>
      </c>
      <c r="P72" s="24">
        <v>50</v>
      </c>
      <c r="Q72" s="24">
        <v>800</v>
      </c>
      <c r="R72" s="21">
        <f>(P72/Q72)*100</f>
        <v>6.25</v>
      </c>
      <c r="S72" s="21">
        <f>(J72*0.1)</f>
        <v>8.4</v>
      </c>
      <c r="T72" s="21">
        <f>(O72*0.5)</f>
        <v>32.22727272727273</v>
      </c>
      <c r="U72" s="20">
        <f>P72*40/Q72</f>
        <v>2.5</v>
      </c>
      <c r="V72" s="25">
        <f>(S72+T72+U72)</f>
        <v>43.127272727272725</v>
      </c>
      <c r="W72" s="24">
        <v>0</v>
      </c>
      <c r="X72" s="10"/>
    </row>
    <row r="73" spans="1:24" ht="18.75" customHeight="1">
      <c r="A73" s="6">
        <v>68</v>
      </c>
      <c r="B73" s="7" t="s">
        <v>176</v>
      </c>
      <c r="C73" s="7" t="s">
        <v>177</v>
      </c>
      <c r="D73" s="7" t="s">
        <v>24</v>
      </c>
      <c r="E73" s="11" t="s">
        <v>178</v>
      </c>
      <c r="F73" s="7" t="s">
        <v>179</v>
      </c>
      <c r="G73" s="9">
        <v>708</v>
      </c>
      <c r="H73" s="20">
        <v>1100</v>
      </c>
      <c r="I73" s="20">
        <v>2016</v>
      </c>
      <c r="J73" s="21">
        <f>(G73/H73)*100</f>
        <v>64.36363636363637</v>
      </c>
      <c r="K73" s="9">
        <v>662</v>
      </c>
      <c r="L73" s="20">
        <v>1100</v>
      </c>
      <c r="M73" s="20">
        <v>2018</v>
      </c>
      <c r="N73" s="22">
        <f>IF(W73="MI",K73-10,K73)*1</f>
        <v>662</v>
      </c>
      <c r="O73" s="23">
        <f>(N73/L73)*100</f>
        <v>60.18181818181818</v>
      </c>
      <c r="P73" s="24">
        <v>130</v>
      </c>
      <c r="Q73" s="24">
        <v>800</v>
      </c>
      <c r="R73" s="21">
        <f>(P73/Q73)*100</f>
        <v>16.25</v>
      </c>
      <c r="S73" s="21">
        <f>(J73*0.1)</f>
        <v>6.436363636363637</v>
      </c>
      <c r="T73" s="21">
        <f>(O73*0.5)</f>
        <v>30.09090909090909</v>
      </c>
      <c r="U73" s="20">
        <f>P73*40/Q73</f>
        <v>6.5</v>
      </c>
      <c r="V73" s="25">
        <f>(S73+T73+U73)</f>
        <v>43.02727272727273</v>
      </c>
      <c r="W73" s="24">
        <v>0</v>
      </c>
      <c r="X73" s="10"/>
    </row>
    <row r="74" spans="1:24" ht="18.75" customHeight="1">
      <c r="A74" s="6">
        <v>69</v>
      </c>
      <c r="B74" s="10" t="s">
        <v>219</v>
      </c>
      <c r="C74" s="10" t="s">
        <v>220</v>
      </c>
      <c r="D74" s="10" t="s">
        <v>24</v>
      </c>
      <c r="E74" s="29">
        <v>35893</v>
      </c>
      <c r="F74" s="10" t="s">
        <v>25</v>
      </c>
      <c r="G74" s="9">
        <v>604</v>
      </c>
      <c r="H74" s="20">
        <v>1100</v>
      </c>
      <c r="I74" s="20">
        <v>2014</v>
      </c>
      <c r="J74" s="21">
        <f>(G74/H74)*100</f>
        <v>54.90909090909091</v>
      </c>
      <c r="K74" s="9">
        <v>734</v>
      </c>
      <c r="L74" s="20">
        <v>1100</v>
      </c>
      <c r="M74" s="20">
        <v>2017</v>
      </c>
      <c r="N74" s="22">
        <f>IF(W74="MI",K74-10,K74)*1</f>
        <v>724</v>
      </c>
      <c r="O74" s="23">
        <f>(N74/L74)*100</f>
        <v>65.81818181818181</v>
      </c>
      <c r="P74" s="24">
        <v>92</v>
      </c>
      <c r="Q74" s="24">
        <v>800</v>
      </c>
      <c r="R74" s="21">
        <f>(P74/Q74)*100</f>
        <v>11.5</v>
      </c>
      <c r="S74" s="21">
        <f>(J74*0.1)</f>
        <v>5.490909090909091</v>
      </c>
      <c r="T74" s="21">
        <f>(O74*0.5)</f>
        <v>32.90909090909091</v>
      </c>
      <c r="U74" s="20">
        <f>P74*40/Q74</f>
        <v>4.6</v>
      </c>
      <c r="V74" s="25">
        <f>(S74+T74+U74)</f>
        <v>43</v>
      </c>
      <c r="W74" s="24" t="s">
        <v>26</v>
      </c>
      <c r="X74" s="10"/>
    </row>
    <row r="75" spans="1:24" ht="18.75" customHeight="1">
      <c r="A75" s="6">
        <v>70</v>
      </c>
      <c r="B75" s="10" t="s">
        <v>27</v>
      </c>
      <c r="C75" s="10" t="s">
        <v>28</v>
      </c>
      <c r="D75" s="10" t="s">
        <v>24</v>
      </c>
      <c r="E75" s="29">
        <v>36164</v>
      </c>
      <c r="F75" s="10" t="s">
        <v>29</v>
      </c>
      <c r="G75" s="9">
        <v>778</v>
      </c>
      <c r="H75" s="20">
        <v>1100</v>
      </c>
      <c r="I75" s="20">
        <v>2015</v>
      </c>
      <c r="J75" s="21">
        <f>(G75/H75)*100</f>
        <v>70.72727272727273</v>
      </c>
      <c r="K75" s="9">
        <v>685</v>
      </c>
      <c r="L75" s="20">
        <v>1100</v>
      </c>
      <c r="M75" s="20">
        <v>2018</v>
      </c>
      <c r="N75" s="22">
        <f>IF(W75="MI",K75-10,K75)*1</f>
        <v>675</v>
      </c>
      <c r="O75" s="23">
        <f>(N75/L75)*100</f>
        <v>61.36363636363637</v>
      </c>
      <c r="P75" s="24">
        <v>101</v>
      </c>
      <c r="Q75" s="24">
        <v>800</v>
      </c>
      <c r="R75" s="21">
        <f>(P75/Q75)*100</f>
        <v>12.625</v>
      </c>
      <c r="S75" s="21">
        <f>(J75*0.1)</f>
        <v>7.072727272727274</v>
      </c>
      <c r="T75" s="21">
        <f>(O75*0.5)</f>
        <v>30.681818181818183</v>
      </c>
      <c r="U75" s="20">
        <f>P75*40/Q75</f>
        <v>5.05</v>
      </c>
      <c r="V75" s="25">
        <f>(S75+T75+U75)</f>
        <v>42.804545454545455</v>
      </c>
      <c r="W75" s="24" t="s">
        <v>26</v>
      </c>
      <c r="X75" s="10"/>
    </row>
    <row r="76" spans="1:24" ht="18.75" customHeight="1">
      <c r="A76" s="6">
        <v>71</v>
      </c>
      <c r="B76" s="10" t="s">
        <v>117</v>
      </c>
      <c r="C76" s="10" t="s">
        <v>118</v>
      </c>
      <c r="D76" s="10" t="s">
        <v>24</v>
      </c>
      <c r="E76" s="29">
        <v>33621</v>
      </c>
      <c r="F76" s="10" t="s">
        <v>32</v>
      </c>
      <c r="G76" s="9">
        <v>660</v>
      </c>
      <c r="H76" s="20">
        <v>1100</v>
      </c>
      <c r="I76" s="20">
        <v>2008</v>
      </c>
      <c r="J76" s="21">
        <f>(G76/H76)*100</f>
        <v>60</v>
      </c>
      <c r="K76" s="9">
        <v>752</v>
      </c>
      <c r="L76" s="20">
        <v>1100</v>
      </c>
      <c r="M76" s="20">
        <v>2011</v>
      </c>
      <c r="N76" s="22">
        <f>IF(W76="MI",K76-10,K76)*1</f>
        <v>752</v>
      </c>
      <c r="O76" s="23">
        <f>(N76/L76)*100</f>
        <v>68.36363636363636</v>
      </c>
      <c r="P76" s="24">
        <v>50</v>
      </c>
      <c r="Q76" s="24">
        <v>800</v>
      </c>
      <c r="R76" s="21">
        <f>(P76/Q76)*100</f>
        <v>6.25</v>
      </c>
      <c r="S76" s="21">
        <f>(J76*0.1)</f>
        <v>6</v>
      </c>
      <c r="T76" s="21">
        <f>(O76*0.5)</f>
        <v>34.18181818181818</v>
      </c>
      <c r="U76" s="20">
        <f>P76*40/Q76</f>
        <v>2.5</v>
      </c>
      <c r="V76" s="25">
        <f>(S76+T76+U76)</f>
        <v>42.68181818181818</v>
      </c>
      <c r="W76" s="24">
        <v>0</v>
      </c>
      <c r="X76" s="10"/>
    </row>
    <row r="77" spans="1:24" ht="18.75" customHeight="1">
      <c r="A77" s="6">
        <v>72</v>
      </c>
      <c r="B77" s="10" t="s">
        <v>22</v>
      </c>
      <c r="C77" s="10" t="s">
        <v>23</v>
      </c>
      <c r="D77" s="10" t="s">
        <v>24</v>
      </c>
      <c r="E77" s="29">
        <v>36229</v>
      </c>
      <c r="F77" s="10" t="s">
        <v>25</v>
      </c>
      <c r="G77" s="9">
        <v>946</v>
      </c>
      <c r="H77" s="20">
        <v>1100</v>
      </c>
      <c r="I77" s="20">
        <v>2015</v>
      </c>
      <c r="J77" s="21">
        <f>(G77/H77)*100</f>
        <v>86</v>
      </c>
      <c r="K77" s="9">
        <v>735</v>
      </c>
      <c r="L77" s="20">
        <v>1100</v>
      </c>
      <c r="M77" s="20">
        <v>2018</v>
      </c>
      <c r="N77" s="22">
        <f>IF(W77="MI",K77-10,K77)*1</f>
        <v>725</v>
      </c>
      <c r="O77" s="23">
        <f>(N77/L77)*100</f>
        <v>65.9090909090909</v>
      </c>
      <c r="P77" s="24">
        <v>20</v>
      </c>
      <c r="Q77" s="24">
        <v>800</v>
      </c>
      <c r="R77" s="21">
        <f>(P77/Q77)*100</f>
        <v>2.5</v>
      </c>
      <c r="S77" s="21">
        <f>(J77*0.1)</f>
        <v>8.6</v>
      </c>
      <c r="T77" s="21">
        <f>(O77*0.5)</f>
        <v>32.95454545454545</v>
      </c>
      <c r="U77" s="20">
        <f>P77*40/Q77</f>
        <v>1</v>
      </c>
      <c r="V77" s="25">
        <f>(S77+T77+U77)</f>
        <v>42.554545454545455</v>
      </c>
      <c r="W77" s="24" t="s">
        <v>26</v>
      </c>
      <c r="X77" s="10"/>
    </row>
    <row r="78" spans="1:24" ht="18.75" customHeight="1">
      <c r="A78" s="6">
        <v>73</v>
      </c>
      <c r="B78" s="10" t="s">
        <v>40</v>
      </c>
      <c r="C78" s="10" t="s">
        <v>41</v>
      </c>
      <c r="D78" s="10" t="s">
        <v>24</v>
      </c>
      <c r="E78" s="29">
        <v>36648</v>
      </c>
      <c r="F78" s="10" t="s">
        <v>42</v>
      </c>
      <c r="G78" s="9">
        <v>727</v>
      </c>
      <c r="H78" s="20">
        <v>1100</v>
      </c>
      <c r="I78" s="20">
        <v>2016</v>
      </c>
      <c r="J78" s="21">
        <f>(G78/H78)*100</f>
        <v>66.0909090909091</v>
      </c>
      <c r="K78" s="9">
        <v>739</v>
      </c>
      <c r="L78" s="20">
        <v>1100</v>
      </c>
      <c r="M78" s="20">
        <v>2018</v>
      </c>
      <c r="N78" s="22">
        <f>IF(W78="MI",K78-10,K78)*1</f>
        <v>739</v>
      </c>
      <c r="O78" s="23">
        <f>(N78/L78)*100</f>
        <v>67.18181818181819</v>
      </c>
      <c r="P78" s="24">
        <v>39</v>
      </c>
      <c r="Q78" s="24">
        <v>800</v>
      </c>
      <c r="R78" s="21">
        <f>(P78/Q78)*100</f>
        <v>4.875</v>
      </c>
      <c r="S78" s="21">
        <f>(J78*0.1)</f>
        <v>6.609090909090909</v>
      </c>
      <c r="T78" s="21">
        <f>(O78*0.5)</f>
        <v>33.59090909090909</v>
      </c>
      <c r="U78" s="20">
        <f>P78*40/Q78</f>
        <v>1.95</v>
      </c>
      <c r="V78" s="25">
        <f>(S78+T78+U78)</f>
        <v>42.150000000000006</v>
      </c>
      <c r="W78" s="24">
        <v>0</v>
      </c>
      <c r="X78" s="10"/>
    </row>
    <row r="79" spans="1:24" ht="18.75" customHeight="1">
      <c r="A79" s="6">
        <v>74</v>
      </c>
      <c r="B79" s="7" t="s">
        <v>33</v>
      </c>
      <c r="C79" s="7" t="s">
        <v>96</v>
      </c>
      <c r="D79" s="7" t="s">
        <v>24</v>
      </c>
      <c r="E79" s="11">
        <v>36201</v>
      </c>
      <c r="F79" s="7" t="s">
        <v>25</v>
      </c>
      <c r="G79" s="9">
        <v>795</v>
      </c>
      <c r="H79" s="20">
        <v>1100</v>
      </c>
      <c r="I79" s="20">
        <v>2018</v>
      </c>
      <c r="J79" s="21">
        <f>(G79/H79)*100</f>
        <v>72.27272727272728</v>
      </c>
      <c r="K79" s="9">
        <v>762</v>
      </c>
      <c r="L79" s="20">
        <v>1100</v>
      </c>
      <c r="M79" s="20">
        <v>2018</v>
      </c>
      <c r="N79" s="22">
        <f>IF(W79="MI",K79-10,K79)*1</f>
        <v>762</v>
      </c>
      <c r="O79" s="23">
        <f>(N79/L79)*100</f>
        <v>69.27272727272728</v>
      </c>
      <c r="P79" s="24">
        <v>0</v>
      </c>
      <c r="Q79" s="24">
        <v>800</v>
      </c>
      <c r="R79" s="21">
        <f>(P79/Q79)*100</f>
        <v>0</v>
      </c>
      <c r="S79" s="21">
        <f>(J79*0.1)</f>
        <v>7.227272727272728</v>
      </c>
      <c r="T79" s="21">
        <f>(O79*0.5)</f>
        <v>34.63636363636364</v>
      </c>
      <c r="U79" s="20">
        <f>P79*40/Q79</f>
        <v>0</v>
      </c>
      <c r="V79" s="25">
        <f>(S79+T79+U79)</f>
        <v>41.86363636363637</v>
      </c>
      <c r="W79" s="24">
        <v>0</v>
      </c>
      <c r="X79" s="10"/>
    </row>
    <row r="80" spans="1:24" ht="18.75" customHeight="1">
      <c r="A80" s="6">
        <v>75</v>
      </c>
      <c r="B80" s="7" t="s">
        <v>158</v>
      </c>
      <c r="C80" s="7" t="s">
        <v>159</v>
      </c>
      <c r="D80" s="7" t="s">
        <v>160</v>
      </c>
      <c r="E80" s="11">
        <v>2001</v>
      </c>
      <c r="F80" s="7" t="s">
        <v>29</v>
      </c>
      <c r="G80" s="9">
        <v>771</v>
      </c>
      <c r="H80" s="20">
        <v>1100</v>
      </c>
      <c r="I80" s="20">
        <v>2016</v>
      </c>
      <c r="J80" s="21">
        <f>(G80/H80)*100</f>
        <v>70.0909090909091</v>
      </c>
      <c r="K80" s="9">
        <v>650</v>
      </c>
      <c r="L80" s="20">
        <v>1100</v>
      </c>
      <c r="M80" s="20">
        <v>2018</v>
      </c>
      <c r="N80" s="22">
        <f>IF(W80="MI",K80-10,K80)*1</f>
        <v>650</v>
      </c>
      <c r="O80" s="23">
        <f>(N80/L80)*100</f>
        <v>59.09090909090909</v>
      </c>
      <c r="P80" s="24">
        <v>102</v>
      </c>
      <c r="Q80" s="24">
        <v>800</v>
      </c>
      <c r="R80" s="21">
        <f>(P80/Q80)*100</f>
        <v>12.75</v>
      </c>
      <c r="S80" s="21">
        <f>(J80*0.1)</f>
        <v>7.00909090909091</v>
      </c>
      <c r="T80" s="21">
        <f>(O80*0.5)</f>
        <v>29.545454545454547</v>
      </c>
      <c r="U80" s="20">
        <f>P80*40/Q80</f>
        <v>5.1</v>
      </c>
      <c r="V80" s="25">
        <f>(S80+T80+U80)</f>
        <v>41.654545454545456</v>
      </c>
      <c r="W80" s="24">
        <v>0</v>
      </c>
      <c r="X80" s="10"/>
    </row>
    <row r="81" spans="1:24" ht="18.75" customHeight="1">
      <c r="A81" s="6">
        <v>76</v>
      </c>
      <c r="B81" s="7" t="s">
        <v>131</v>
      </c>
      <c r="C81" s="14" t="s">
        <v>132</v>
      </c>
      <c r="D81" s="14" t="s">
        <v>24</v>
      </c>
      <c r="E81" s="17">
        <v>36566</v>
      </c>
      <c r="F81" s="14" t="s">
        <v>59</v>
      </c>
      <c r="G81" s="9">
        <v>740</v>
      </c>
      <c r="H81" s="20">
        <v>1100</v>
      </c>
      <c r="I81" s="20">
        <v>2016</v>
      </c>
      <c r="J81" s="21">
        <f>(G81/H81)*100</f>
        <v>67.27272727272727</v>
      </c>
      <c r="K81" s="9">
        <v>698</v>
      </c>
      <c r="L81" s="20">
        <v>1100</v>
      </c>
      <c r="M81" s="20">
        <v>2018</v>
      </c>
      <c r="N81" s="22">
        <f>IF(W81="MI",K81-10,K81)*1</f>
        <v>698</v>
      </c>
      <c r="O81" s="23">
        <f>(N81/L81)*100</f>
        <v>63.45454545454545</v>
      </c>
      <c r="P81" s="24">
        <v>60</v>
      </c>
      <c r="Q81" s="24">
        <v>800</v>
      </c>
      <c r="R81" s="21">
        <f>(P81/Q81)*100</f>
        <v>7.5</v>
      </c>
      <c r="S81" s="21">
        <f>(J81*0.1)</f>
        <v>6.727272727272727</v>
      </c>
      <c r="T81" s="21">
        <f>(O81*0.5)</f>
        <v>31.727272727272727</v>
      </c>
      <c r="U81" s="20">
        <f>P81*40/Q81</f>
        <v>3</v>
      </c>
      <c r="V81" s="25">
        <f>(S81+T81+U81)</f>
        <v>41.45454545454545</v>
      </c>
      <c r="W81" s="24">
        <v>0</v>
      </c>
      <c r="X81" s="10"/>
    </row>
    <row r="82" spans="1:24" ht="18.75" customHeight="1">
      <c r="A82" s="6">
        <v>77</v>
      </c>
      <c r="B82" s="10" t="s">
        <v>191</v>
      </c>
      <c r="C82" s="10" t="s">
        <v>192</v>
      </c>
      <c r="D82" s="10" t="s">
        <v>24</v>
      </c>
      <c r="E82" s="29" t="s">
        <v>193</v>
      </c>
      <c r="F82" s="10" t="s">
        <v>45</v>
      </c>
      <c r="G82" s="9">
        <v>570</v>
      </c>
      <c r="H82" s="20">
        <v>1050</v>
      </c>
      <c r="I82" s="20">
        <v>2016</v>
      </c>
      <c r="J82" s="21">
        <f>(G82/H82)*100</f>
        <v>54.285714285714285</v>
      </c>
      <c r="K82" s="9">
        <v>685</v>
      </c>
      <c r="L82" s="20">
        <v>1100</v>
      </c>
      <c r="M82" s="20">
        <v>2018</v>
      </c>
      <c r="N82" s="22">
        <f>IF(W82="MI",K82-10,K82)*1</f>
        <v>685</v>
      </c>
      <c r="O82" s="23">
        <f>(N82/L82)*100</f>
        <v>62.272727272727266</v>
      </c>
      <c r="P82" s="24">
        <v>81</v>
      </c>
      <c r="Q82" s="24">
        <v>800</v>
      </c>
      <c r="R82" s="21">
        <f>(P82/Q82)*100</f>
        <v>10.125</v>
      </c>
      <c r="S82" s="21">
        <f>(J82*0.1)</f>
        <v>5.428571428571429</v>
      </c>
      <c r="T82" s="21">
        <f>(O82*0.5)</f>
        <v>31.136363636363633</v>
      </c>
      <c r="U82" s="20">
        <f>P82*40/Q82</f>
        <v>4.05</v>
      </c>
      <c r="V82" s="25">
        <f>(S82+T82+U82)</f>
        <v>40.61493506493506</v>
      </c>
      <c r="W82" s="24">
        <v>0</v>
      </c>
      <c r="X82" s="10"/>
    </row>
    <row r="83" spans="1:24" ht="18.75" customHeight="1">
      <c r="A83" s="6">
        <v>78</v>
      </c>
      <c r="B83" s="10" t="s">
        <v>138</v>
      </c>
      <c r="C83" s="10" t="s">
        <v>139</v>
      </c>
      <c r="D83" s="10" t="s">
        <v>24</v>
      </c>
      <c r="E83" s="29">
        <v>35339</v>
      </c>
      <c r="F83" s="10" t="s">
        <v>32</v>
      </c>
      <c r="G83" s="9">
        <v>802</v>
      </c>
      <c r="H83" s="20">
        <v>1100</v>
      </c>
      <c r="I83" s="20">
        <v>2014</v>
      </c>
      <c r="J83" s="21">
        <f>(G83/H83)*100</f>
        <v>72.9090909090909</v>
      </c>
      <c r="K83" s="9">
        <v>609</v>
      </c>
      <c r="L83" s="20">
        <v>1100</v>
      </c>
      <c r="M83" s="20">
        <v>2016</v>
      </c>
      <c r="N83" s="22">
        <f>IF(W83="MI",K83-10,K83)*1</f>
        <v>609</v>
      </c>
      <c r="O83" s="23">
        <f>(N83/L83)*100</f>
        <v>55.36363636363636</v>
      </c>
      <c r="P83" s="24">
        <v>109</v>
      </c>
      <c r="Q83" s="24">
        <v>800</v>
      </c>
      <c r="R83" s="21">
        <f>(P83/Q83)*100</f>
        <v>13.625000000000002</v>
      </c>
      <c r="S83" s="21">
        <f>(J83*0.1)</f>
        <v>7.290909090909091</v>
      </c>
      <c r="T83" s="21">
        <f>(O83*0.5)</f>
        <v>27.68181818181818</v>
      </c>
      <c r="U83" s="20">
        <f>P83*40/Q83</f>
        <v>5.45</v>
      </c>
      <c r="V83" s="25">
        <f>(S83+T83+U83)</f>
        <v>40.42272727272727</v>
      </c>
      <c r="W83" s="24">
        <v>0</v>
      </c>
      <c r="X83" s="10"/>
    </row>
    <row r="84" spans="1:24" ht="18.75" customHeight="1">
      <c r="A84" s="6">
        <v>79</v>
      </c>
      <c r="B84" s="10" t="s">
        <v>206</v>
      </c>
      <c r="C84" s="10" t="s">
        <v>207</v>
      </c>
      <c r="D84" s="10" t="s">
        <v>24</v>
      </c>
      <c r="E84" s="29">
        <v>36436</v>
      </c>
      <c r="F84" s="10" t="s">
        <v>29</v>
      </c>
      <c r="G84" s="9">
        <v>743</v>
      </c>
      <c r="H84" s="20">
        <v>1100</v>
      </c>
      <c r="I84" s="20">
        <v>2015</v>
      </c>
      <c r="J84" s="21">
        <f>(G84/H84)*100</f>
        <v>67.54545454545455</v>
      </c>
      <c r="K84" s="9">
        <v>712</v>
      </c>
      <c r="L84" s="20">
        <v>1100</v>
      </c>
      <c r="M84" s="20">
        <v>2018</v>
      </c>
      <c r="N84" s="22">
        <f>IF(W84="MI",K84-10,K84)*1</f>
        <v>702</v>
      </c>
      <c r="O84" s="23">
        <f>(N84/L84)*100</f>
        <v>63.81818181818182</v>
      </c>
      <c r="P84" s="24">
        <v>35</v>
      </c>
      <c r="Q84" s="24">
        <v>800</v>
      </c>
      <c r="R84" s="21">
        <f>(P84/Q84)*100</f>
        <v>4.375</v>
      </c>
      <c r="S84" s="21">
        <f>(J84*0.1)</f>
        <v>6.754545454545455</v>
      </c>
      <c r="T84" s="21">
        <f>(O84*0.5)</f>
        <v>31.90909090909091</v>
      </c>
      <c r="U84" s="20">
        <f>P84*40/Q84</f>
        <v>1.75</v>
      </c>
      <c r="V84" s="25">
        <f>(S84+T84+U84)</f>
        <v>40.413636363636364</v>
      </c>
      <c r="W84" s="24" t="s">
        <v>26</v>
      </c>
      <c r="X84" s="10"/>
    </row>
    <row r="85" spans="1:24" ht="18.75" customHeight="1">
      <c r="A85" s="6">
        <v>80</v>
      </c>
      <c r="B85" s="10" t="s">
        <v>148</v>
      </c>
      <c r="C85" s="10" t="s">
        <v>149</v>
      </c>
      <c r="D85" s="10" t="s">
        <v>24</v>
      </c>
      <c r="E85" s="29">
        <v>34457</v>
      </c>
      <c r="F85" s="10" t="s">
        <v>32</v>
      </c>
      <c r="G85" s="9">
        <v>691</v>
      </c>
      <c r="H85" s="20">
        <v>1100</v>
      </c>
      <c r="I85" s="20">
        <v>2015</v>
      </c>
      <c r="J85" s="21">
        <f>(G85/H85)*100</f>
        <v>62.81818181818182</v>
      </c>
      <c r="K85" s="9">
        <v>644</v>
      </c>
      <c r="L85" s="20">
        <v>1100</v>
      </c>
      <c r="M85" s="20">
        <v>2017</v>
      </c>
      <c r="N85" s="22">
        <f>IF(W85="MI",K85-10,K85)*1</f>
        <v>644</v>
      </c>
      <c r="O85" s="23">
        <f>(N85/L85)*100</f>
        <v>58.54545454545455</v>
      </c>
      <c r="P85" s="24">
        <v>89</v>
      </c>
      <c r="Q85" s="24">
        <v>800</v>
      </c>
      <c r="R85" s="21">
        <f>(P85/Q85)*100</f>
        <v>11.125</v>
      </c>
      <c r="S85" s="21">
        <f>(J85*0.1)</f>
        <v>6.281818181818182</v>
      </c>
      <c r="T85" s="21">
        <f>(O85*0.5)</f>
        <v>29.272727272727273</v>
      </c>
      <c r="U85" s="20">
        <f>P85*40/Q85</f>
        <v>4.45</v>
      </c>
      <c r="V85" s="25">
        <f>(S85+T85+U85)</f>
        <v>40.00454545454546</v>
      </c>
      <c r="W85" s="24">
        <v>0</v>
      </c>
      <c r="X85" s="10"/>
    </row>
    <row r="86" spans="1:24" ht="18.75" customHeight="1">
      <c r="A86" s="6">
        <v>81</v>
      </c>
      <c r="B86" s="10" t="s">
        <v>257</v>
      </c>
      <c r="C86" s="10" t="s">
        <v>221</v>
      </c>
      <c r="D86" s="10" t="s">
        <v>24</v>
      </c>
      <c r="E86" s="29">
        <v>37013</v>
      </c>
      <c r="F86" s="10" t="s">
        <v>32</v>
      </c>
      <c r="G86" s="9">
        <v>770</v>
      </c>
      <c r="H86" s="20">
        <v>1100</v>
      </c>
      <c r="I86" s="20">
        <v>2016</v>
      </c>
      <c r="J86" s="21">
        <f>(G86/H86)*100</f>
        <v>70</v>
      </c>
      <c r="K86" s="9">
        <v>712</v>
      </c>
      <c r="L86" s="20">
        <v>1100</v>
      </c>
      <c r="M86" s="20">
        <v>2018</v>
      </c>
      <c r="N86" s="22">
        <f>IF(W86="MI",K86-10,K86)*1</f>
        <v>712</v>
      </c>
      <c r="O86" s="23">
        <f>(N86/L86)*100</f>
        <v>64.72727272727272</v>
      </c>
      <c r="P86" s="24">
        <v>10</v>
      </c>
      <c r="Q86" s="24">
        <v>800</v>
      </c>
      <c r="R86" s="21">
        <f>(P86/Q86)*100</f>
        <v>1.25</v>
      </c>
      <c r="S86" s="21">
        <f>(J86*0.1)</f>
        <v>7</v>
      </c>
      <c r="T86" s="21">
        <f>(O86*0.5)</f>
        <v>32.36363636363636</v>
      </c>
      <c r="U86" s="20">
        <f>P86*40/Q86</f>
        <v>0.5</v>
      </c>
      <c r="V86" s="25">
        <f>(S86+T86+U86)</f>
        <v>39.86363636363636</v>
      </c>
      <c r="W86" s="24">
        <v>0</v>
      </c>
      <c r="X86" s="10"/>
    </row>
    <row r="87" spans="1:24" ht="18.75" customHeight="1">
      <c r="A87" s="6">
        <v>82</v>
      </c>
      <c r="B87" s="10" t="s">
        <v>30</v>
      </c>
      <c r="C87" s="10" t="s">
        <v>31</v>
      </c>
      <c r="D87" s="10" t="s">
        <v>24</v>
      </c>
      <c r="E87" s="29">
        <v>35833</v>
      </c>
      <c r="F87" s="10" t="s">
        <v>32</v>
      </c>
      <c r="G87" s="9">
        <v>581</v>
      </c>
      <c r="H87" s="20">
        <v>1100</v>
      </c>
      <c r="I87" s="20">
        <v>2016</v>
      </c>
      <c r="J87" s="21">
        <f>(G87/H87)*100</f>
        <v>52.81818181818182</v>
      </c>
      <c r="K87" s="9">
        <v>667</v>
      </c>
      <c r="L87" s="20">
        <v>1100</v>
      </c>
      <c r="M87" s="20">
        <v>2018</v>
      </c>
      <c r="N87" s="22">
        <f>IF(W87="MI",K87-10,K87)*1</f>
        <v>667</v>
      </c>
      <c r="O87" s="23">
        <f>(N87/L87)*100</f>
        <v>60.63636363636363</v>
      </c>
      <c r="P87" s="24">
        <v>75</v>
      </c>
      <c r="Q87" s="24">
        <v>800</v>
      </c>
      <c r="R87" s="21">
        <f>(P87/Q87)*100</f>
        <v>9.375</v>
      </c>
      <c r="S87" s="21">
        <f>(J87*0.1)</f>
        <v>5.281818181818182</v>
      </c>
      <c r="T87" s="21">
        <f>(O87*0.5)</f>
        <v>30.318181818181817</v>
      </c>
      <c r="U87" s="20">
        <f>P87*40/Q87</f>
        <v>3.75</v>
      </c>
      <c r="V87" s="25">
        <f>(S87+T87+U87)</f>
        <v>39.35</v>
      </c>
      <c r="W87" s="24">
        <v>0</v>
      </c>
      <c r="X87" s="10"/>
    </row>
    <row r="88" spans="1:24" ht="18.75" customHeight="1">
      <c r="A88" s="6">
        <v>83</v>
      </c>
      <c r="B88" s="10" t="s">
        <v>46</v>
      </c>
      <c r="C88" s="10" t="s">
        <v>254</v>
      </c>
      <c r="D88" s="10" t="s">
        <v>24</v>
      </c>
      <c r="E88" s="29">
        <v>36165</v>
      </c>
      <c r="F88" s="10" t="s">
        <v>29</v>
      </c>
      <c r="G88" s="9">
        <v>674</v>
      </c>
      <c r="H88" s="20">
        <v>1100</v>
      </c>
      <c r="I88" s="20">
        <v>2015</v>
      </c>
      <c r="J88" s="21">
        <f>(G88/H88)*100</f>
        <v>61.272727272727266</v>
      </c>
      <c r="K88" s="9">
        <v>630</v>
      </c>
      <c r="L88" s="20">
        <v>1100</v>
      </c>
      <c r="M88" s="20">
        <v>2018</v>
      </c>
      <c r="N88" s="22">
        <f>IF(W88="MI",K88-10,K88)*1</f>
        <v>630</v>
      </c>
      <c r="O88" s="23">
        <f>(N88/L88)*100</f>
        <v>57.27272727272727</v>
      </c>
      <c r="P88" s="24">
        <v>81</v>
      </c>
      <c r="Q88" s="24">
        <v>800</v>
      </c>
      <c r="R88" s="21">
        <f>(P88/Q88)*100</f>
        <v>10.125</v>
      </c>
      <c r="S88" s="21">
        <f>(J88*0.1)</f>
        <v>6.127272727272727</v>
      </c>
      <c r="T88" s="21">
        <f>(O88*0.5)</f>
        <v>28.636363636363637</v>
      </c>
      <c r="U88" s="20">
        <f>P88*40/Q88</f>
        <v>4.05</v>
      </c>
      <c r="V88" s="25">
        <f>(S88+T88+U88)</f>
        <v>38.81363636363636</v>
      </c>
      <c r="W88" s="24">
        <v>0</v>
      </c>
      <c r="X88" s="10"/>
    </row>
    <row r="89" spans="1:24" ht="18.75" customHeight="1">
      <c r="A89" s="6">
        <v>84</v>
      </c>
      <c r="B89" s="10" t="s">
        <v>212</v>
      </c>
      <c r="C89" s="10" t="s">
        <v>213</v>
      </c>
      <c r="D89" s="10" t="s">
        <v>24</v>
      </c>
      <c r="E89" s="29">
        <v>36227</v>
      </c>
      <c r="F89" s="10" t="s">
        <v>214</v>
      </c>
      <c r="G89" s="9">
        <v>822</v>
      </c>
      <c r="H89" s="20">
        <v>1100</v>
      </c>
      <c r="I89" s="20">
        <v>2016</v>
      </c>
      <c r="J89" s="21">
        <f>(G89/H89)*100</f>
        <v>74.72727272727273</v>
      </c>
      <c r="K89" s="9">
        <v>677</v>
      </c>
      <c r="L89" s="20">
        <v>1100</v>
      </c>
      <c r="M89" s="20">
        <v>2018</v>
      </c>
      <c r="N89" s="22">
        <f>IF(W89="MI",K89-10,K89)*1</f>
        <v>677</v>
      </c>
      <c r="O89" s="23">
        <f>(N89/L89)*100</f>
        <v>61.54545454545455</v>
      </c>
      <c r="P89" s="24">
        <v>0</v>
      </c>
      <c r="Q89" s="24">
        <v>800</v>
      </c>
      <c r="R89" s="21">
        <f>(P89/Q89)*100</f>
        <v>0</v>
      </c>
      <c r="S89" s="21">
        <f>(J89*0.1)</f>
        <v>7.4727272727272736</v>
      </c>
      <c r="T89" s="21">
        <f>(O89*0.5)</f>
        <v>30.772727272727273</v>
      </c>
      <c r="U89" s="20">
        <f>P89*40/Q89</f>
        <v>0</v>
      </c>
      <c r="V89" s="25">
        <f>(S89+T89+U89)</f>
        <v>38.24545454545455</v>
      </c>
      <c r="W89" s="24">
        <v>0</v>
      </c>
      <c r="X89" s="10"/>
    </row>
    <row r="90" spans="1:24" ht="18.75" customHeight="1">
      <c r="A90" s="6">
        <v>85</v>
      </c>
      <c r="B90" s="7" t="s">
        <v>129</v>
      </c>
      <c r="C90" s="7" t="s">
        <v>130</v>
      </c>
      <c r="D90" s="7" t="s">
        <v>24</v>
      </c>
      <c r="E90" s="8">
        <v>36608</v>
      </c>
      <c r="F90" s="7" t="s">
        <v>45</v>
      </c>
      <c r="G90" s="9">
        <v>705</v>
      </c>
      <c r="H90" s="20">
        <v>1100</v>
      </c>
      <c r="I90" s="20">
        <v>2016</v>
      </c>
      <c r="J90" s="21">
        <f>(G90/H90)*100</f>
        <v>64.0909090909091</v>
      </c>
      <c r="K90" s="9">
        <v>651</v>
      </c>
      <c r="L90" s="20">
        <v>1100</v>
      </c>
      <c r="M90" s="20">
        <v>2018</v>
      </c>
      <c r="N90" s="22">
        <f>IF(W90="MI",K90-10,K90)*1</f>
        <v>651</v>
      </c>
      <c r="O90" s="23">
        <f>(N90/L90)*100</f>
        <v>59.18181818181818</v>
      </c>
      <c r="P90" s="24">
        <v>42</v>
      </c>
      <c r="Q90" s="24">
        <v>800</v>
      </c>
      <c r="R90" s="21">
        <f>(P90/Q90)*100</f>
        <v>5.25</v>
      </c>
      <c r="S90" s="21">
        <f>(J90*0.1)</f>
        <v>6.40909090909091</v>
      </c>
      <c r="T90" s="21">
        <f>(O90*0.5)</f>
        <v>29.59090909090909</v>
      </c>
      <c r="U90" s="20">
        <f>P90*40/Q90</f>
        <v>2.1</v>
      </c>
      <c r="V90" s="25">
        <f>(S90+T90+U90)</f>
        <v>38.1</v>
      </c>
      <c r="W90" s="24">
        <v>0</v>
      </c>
      <c r="X90" s="10"/>
    </row>
    <row r="91" spans="1:24" ht="18.75" customHeight="1">
      <c r="A91" s="6">
        <v>86</v>
      </c>
      <c r="B91" s="10" t="s">
        <v>237</v>
      </c>
      <c r="C91" s="10" t="s">
        <v>238</v>
      </c>
      <c r="D91" s="10" t="s">
        <v>24</v>
      </c>
      <c r="E91" s="29">
        <v>35554</v>
      </c>
      <c r="F91" s="10" t="s">
        <v>32</v>
      </c>
      <c r="G91" s="9">
        <v>609</v>
      </c>
      <c r="H91" s="20">
        <v>1100</v>
      </c>
      <c r="I91" s="20">
        <v>2013</v>
      </c>
      <c r="J91" s="21">
        <f>(G91/H91)*100</f>
        <v>55.36363636363636</v>
      </c>
      <c r="K91" s="9">
        <v>555</v>
      </c>
      <c r="L91" s="20">
        <v>1100</v>
      </c>
      <c r="M91" s="20">
        <v>2015</v>
      </c>
      <c r="N91" s="22">
        <f>IF(W91="MI",K91-10,K91)*1</f>
        <v>555</v>
      </c>
      <c r="O91" s="23">
        <f>(N91/L91)*100</f>
        <v>50.45454545454545</v>
      </c>
      <c r="P91" s="24">
        <v>136</v>
      </c>
      <c r="Q91" s="24">
        <v>800</v>
      </c>
      <c r="R91" s="21">
        <f>(P91/Q91)*100</f>
        <v>17</v>
      </c>
      <c r="S91" s="21">
        <f>(J91*0.1)</f>
        <v>5.536363636363636</v>
      </c>
      <c r="T91" s="21">
        <f>(O91*0.5)</f>
        <v>25.227272727272727</v>
      </c>
      <c r="U91" s="20">
        <f>P91*40/Q91</f>
        <v>6.8</v>
      </c>
      <c r="V91" s="25">
        <f>(S91+T91+U91)</f>
        <v>37.56363636363636</v>
      </c>
      <c r="W91" s="24">
        <v>0</v>
      </c>
      <c r="X91" s="10"/>
    </row>
    <row r="92" spans="1:24" ht="18.75" customHeight="1">
      <c r="A92" s="6">
        <v>87</v>
      </c>
      <c r="B92" s="7" t="s">
        <v>99</v>
      </c>
      <c r="C92" s="7" t="s">
        <v>100</v>
      </c>
      <c r="D92" s="7" t="s">
        <v>24</v>
      </c>
      <c r="E92" s="8">
        <v>36607</v>
      </c>
      <c r="F92" s="7" t="s">
        <v>101</v>
      </c>
      <c r="G92" s="9">
        <v>897</v>
      </c>
      <c r="H92" s="20">
        <v>1100</v>
      </c>
      <c r="I92" s="20">
        <v>2016</v>
      </c>
      <c r="J92" s="21">
        <f>(G92/H92)*100</f>
        <v>81.54545454545455</v>
      </c>
      <c r="K92" s="9">
        <v>706</v>
      </c>
      <c r="L92" s="20">
        <v>1100</v>
      </c>
      <c r="M92" s="20">
        <v>2018</v>
      </c>
      <c r="N92" s="22">
        <f>IF(W92="MI",K92-10,K92)*1</f>
        <v>706</v>
      </c>
      <c r="O92" s="23">
        <f>(N92/L92)*100</f>
        <v>64.18181818181819</v>
      </c>
      <c r="P92" s="24">
        <v>79</v>
      </c>
      <c r="Q92" s="24">
        <v>800</v>
      </c>
      <c r="R92" s="21">
        <f>(P92/Q92)*100</f>
        <v>9.875</v>
      </c>
      <c r="S92" s="21"/>
      <c r="T92" s="21">
        <f>(O92*0.5)</f>
        <v>32.09090909090909</v>
      </c>
      <c r="U92" s="20">
        <f>P92*40/Q92</f>
        <v>3.95</v>
      </c>
      <c r="V92" s="25">
        <f>(S92+T92+U92)</f>
        <v>36.040909090909096</v>
      </c>
      <c r="W92" s="24">
        <v>0</v>
      </c>
      <c r="X92" s="10"/>
    </row>
    <row r="93" spans="1:24" ht="18.75" customHeight="1">
      <c r="A93" s="6">
        <v>88</v>
      </c>
      <c r="B93" s="7" t="s">
        <v>258</v>
      </c>
      <c r="C93" s="7" t="s">
        <v>154</v>
      </c>
      <c r="D93" s="7" t="s">
        <v>24</v>
      </c>
      <c r="E93" s="12">
        <v>36621</v>
      </c>
      <c r="F93" s="7" t="s">
        <v>32</v>
      </c>
      <c r="G93" s="9">
        <v>683</v>
      </c>
      <c r="H93" s="20">
        <v>1100</v>
      </c>
      <c r="I93" s="20">
        <v>2016</v>
      </c>
      <c r="J93" s="21">
        <f>(G93/H93)*100</f>
        <v>62.090909090909086</v>
      </c>
      <c r="K93" s="9">
        <v>600</v>
      </c>
      <c r="L93" s="20">
        <v>1100</v>
      </c>
      <c r="M93" s="20">
        <v>2018</v>
      </c>
      <c r="N93" s="22">
        <f>IF(W93="MI",K93-10,K93)*1</f>
        <v>600</v>
      </c>
      <c r="O93" s="23">
        <f>(N93/L93)*100</f>
        <v>54.54545454545454</v>
      </c>
      <c r="P93" s="24">
        <v>47</v>
      </c>
      <c r="Q93" s="24">
        <v>800</v>
      </c>
      <c r="R93" s="21">
        <f>(P93/Q93)*100</f>
        <v>5.875</v>
      </c>
      <c r="S93" s="21">
        <f>(J93*0.1)</f>
        <v>6.209090909090909</v>
      </c>
      <c r="T93" s="21">
        <f>(O93*0.5)</f>
        <v>27.27272727272727</v>
      </c>
      <c r="U93" s="20">
        <f>P93*40/Q93</f>
        <v>2.35</v>
      </c>
      <c r="V93" s="25">
        <f>(S93+T93+U93)</f>
        <v>35.83181818181818</v>
      </c>
      <c r="W93" s="24">
        <v>0</v>
      </c>
      <c r="X93" s="10"/>
    </row>
    <row r="94" spans="1:24" ht="18.75" customHeight="1">
      <c r="A94" s="6">
        <v>89</v>
      </c>
      <c r="B94" s="10" t="s">
        <v>140</v>
      </c>
      <c r="C94" s="10" t="s">
        <v>141</v>
      </c>
      <c r="D94" s="10" t="s">
        <v>39</v>
      </c>
      <c r="E94" s="29">
        <v>34670</v>
      </c>
      <c r="F94" s="10" t="s">
        <v>142</v>
      </c>
      <c r="G94" s="9">
        <v>537</v>
      </c>
      <c r="H94" s="20">
        <v>1050</v>
      </c>
      <c r="I94" s="20">
        <v>2011</v>
      </c>
      <c r="J94" s="21">
        <f>(G94/H94)*100</f>
        <v>51.142857142857146</v>
      </c>
      <c r="K94" s="9">
        <v>590</v>
      </c>
      <c r="L94" s="20">
        <v>1100</v>
      </c>
      <c r="M94" s="20">
        <v>2015</v>
      </c>
      <c r="N94" s="22">
        <f>IF(W94="MI",K94-10,K94)*1</f>
        <v>590</v>
      </c>
      <c r="O94" s="23">
        <f>(N94/L94)*100</f>
        <v>53.63636363636364</v>
      </c>
      <c r="P94" s="24">
        <v>49</v>
      </c>
      <c r="Q94" s="24">
        <v>800</v>
      </c>
      <c r="R94" s="21">
        <f>(P94/Q94)*100</f>
        <v>6.125</v>
      </c>
      <c r="S94" s="21">
        <f>(J94*0.1)</f>
        <v>5.114285714285715</v>
      </c>
      <c r="T94" s="21">
        <f>(O94*0.5)</f>
        <v>26.81818181818182</v>
      </c>
      <c r="U94" s="20">
        <f>P94*40/Q94</f>
        <v>2.45</v>
      </c>
      <c r="V94" s="25">
        <f>(S94+T94+U94)</f>
        <v>34.38246753246754</v>
      </c>
      <c r="W94" s="24">
        <v>0</v>
      </c>
      <c r="X94" s="10"/>
    </row>
    <row r="95" spans="1:24" s="13" customFormat="1" ht="18.75" customHeight="1">
      <c r="A95" s="6">
        <v>90</v>
      </c>
      <c r="B95" s="10" t="s">
        <v>105</v>
      </c>
      <c r="C95" s="10" t="s">
        <v>106</v>
      </c>
      <c r="D95" s="10" t="s">
        <v>24</v>
      </c>
      <c r="E95" s="29">
        <v>36962</v>
      </c>
      <c r="F95" s="10" t="s">
        <v>101</v>
      </c>
      <c r="G95" s="9">
        <v>811</v>
      </c>
      <c r="H95" s="20">
        <v>1100</v>
      </c>
      <c r="I95" s="20">
        <v>2016</v>
      </c>
      <c r="J95" s="21">
        <f>(G95/H95)*100</f>
        <v>73.72727272727273</v>
      </c>
      <c r="K95" s="9">
        <v>504</v>
      </c>
      <c r="L95" s="20">
        <v>1100</v>
      </c>
      <c r="M95" s="20">
        <v>2018</v>
      </c>
      <c r="N95" s="22">
        <f>IF(W95="MI",K95-10,K95)*1</f>
        <v>504</v>
      </c>
      <c r="O95" s="23">
        <f>(N95/L95)*100</f>
        <v>45.81818181818182</v>
      </c>
      <c r="P95" s="24">
        <v>21</v>
      </c>
      <c r="Q95" s="24">
        <v>800</v>
      </c>
      <c r="R95" s="21">
        <f>(P95/Q95)*100</f>
        <v>2.625</v>
      </c>
      <c r="S95" s="21">
        <f>(J95*0.1)</f>
        <v>7.372727272727274</v>
      </c>
      <c r="T95" s="21">
        <f>(O95*0.5)</f>
        <v>22.90909090909091</v>
      </c>
      <c r="U95" s="20">
        <f>P95*40/Q95</f>
        <v>1.05</v>
      </c>
      <c r="V95" s="25">
        <f>(S95+T95+U95)</f>
        <v>31.331818181818186</v>
      </c>
      <c r="W95" s="24">
        <v>0</v>
      </c>
      <c r="X95" s="10"/>
    </row>
    <row r="96" spans="1:27" ht="18.75" customHeight="1">
      <c r="A96" s="6">
        <v>91</v>
      </c>
      <c r="B96" s="10" t="s">
        <v>128</v>
      </c>
      <c r="C96" s="10" t="s">
        <v>126</v>
      </c>
      <c r="D96" s="10" t="s">
        <v>24</v>
      </c>
      <c r="E96" s="29">
        <v>36500</v>
      </c>
      <c r="F96" s="10" t="s">
        <v>127</v>
      </c>
      <c r="G96" s="9">
        <v>899</v>
      </c>
      <c r="H96" s="20">
        <v>1100</v>
      </c>
      <c r="I96" s="20">
        <v>2016</v>
      </c>
      <c r="J96" s="21">
        <f>(G96/H96)*100</f>
        <v>81.72727272727272</v>
      </c>
      <c r="K96" s="9">
        <v>845</v>
      </c>
      <c r="L96" s="20">
        <v>1100</v>
      </c>
      <c r="M96" s="20">
        <v>2018</v>
      </c>
      <c r="N96" s="22">
        <f>IF(W96="MI",K96-10,K96)*1</f>
        <v>845</v>
      </c>
      <c r="O96" s="23">
        <f>(N96/L96)*100</f>
        <v>76.81818181818181</v>
      </c>
      <c r="P96" s="33" t="s">
        <v>157</v>
      </c>
      <c r="Q96" s="24">
        <v>800</v>
      </c>
      <c r="R96" s="21" t="e">
        <f>(P96/Q96)*100</f>
        <v>#VALUE!</v>
      </c>
      <c r="S96" s="21">
        <f>(J96*0.1)</f>
        <v>8.172727272727272</v>
      </c>
      <c r="T96" s="21">
        <f>(O96*0.5)</f>
        <v>38.40909090909091</v>
      </c>
      <c r="U96" s="20" t="e">
        <f>P96*40/Q96</f>
        <v>#VALUE!</v>
      </c>
      <c r="V96" s="25" t="e">
        <f>(S96+T96+U96)</f>
        <v>#VALUE!</v>
      </c>
      <c r="W96" s="24">
        <v>0</v>
      </c>
      <c r="X96" s="10" t="s">
        <v>256</v>
      </c>
      <c r="Y96" s="47"/>
      <c r="Z96" s="48"/>
      <c r="AA96" s="48"/>
    </row>
    <row r="97" spans="1:27" ht="18.75" customHeight="1">
      <c r="A97" s="6">
        <v>92</v>
      </c>
      <c r="B97" s="10" t="s">
        <v>166</v>
      </c>
      <c r="C97" s="10" t="s">
        <v>167</v>
      </c>
      <c r="D97" s="10" t="s">
        <v>24</v>
      </c>
      <c r="E97" s="29">
        <v>36923</v>
      </c>
      <c r="F97" s="10" t="s">
        <v>45</v>
      </c>
      <c r="G97" s="9">
        <v>773</v>
      </c>
      <c r="H97" s="20">
        <v>1100</v>
      </c>
      <c r="I97" s="20">
        <v>2016</v>
      </c>
      <c r="J97" s="21">
        <f>(G97/H97)*100</f>
        <v>70.27272727272728</v>
      </c>
      <c r="K97" s="9">
        <v>773</v>
      </c>
      <c r="L97" s="20">
        <v>1100</v>
      </c>
      <c r="M97" s="20">
        <v>2018</v>
      </c>
      <c r="N97" s="22">
        <f>IF(W97="MI",K97-10,K97)*1</f>
        <v>773</v>
      </c>
      <c r="O97" s="23">
        <f>(N97/L97)*100</f>
        <v>70.27272727272728</v>
      </c>
      <c r="P97" s="33" t="s">
        <v>157</v>
      </c>
      <c r="Q97" s="24">
        <v>800</v>
      </c>
      <c r="R97" s="21" t="e">
        <f>(P97/Q97)*100</f>
        <v>#VALUE!</v>
      </c>
      <c r="S97" s="21">
        <f>(J97*0.1)</f>
        <v>7.027272727272728</v>
      </c>
      <c r="T97" s="21">
        <f>(O97*0.5)</f>
        <v>35.13636363636364</v>
      </c>
      <c r="U97" s="20" t="e">
        <f>P97*40/Q97</f>
        <v>#VALUE!</v>
      </c>
      <c r="V97" s="25" t="e">
        <f>(S97+T97+U97)</f>
        <v>#VALUE!</v>
      </c>
      <c r="W97" s="24">
        <v>0</v>
      </c>
      <c r="X97" s="10" t="s">
        <v>256</v>
      </c>
      <c r="Y97" s="47"/>
      <c r="Z97" s="48"/>
      <c r="AA97" s="48"/>
    </row>
    <row r="99" spans="1:23" ht="12">
      <c r="A99" s="28"/>
      <c r="B99" s="28"/>
      <c r="C99" s="28"/>
      <c r="D99" s="28"/>
      <c r="E99" s="31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2">
      <c r="A100" s="28"/>
      <c r="B100" s="28"/>
      <c r="C100" s="28"/>
      <c r="D100" s="28"/>
      <c r="E100" s="31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2">
      <c r="A101" s="28"/>
      <c r="B101" s="28"/>
      <c r="C101" s="28"/>
      <c r="D101" s="28"/>
      <c r="E101" s="31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2">
      <c r="A102" s="28"/>
      <c r="B102" s="28"/>
      <c r="C102" s="28"/>
      <c r="D102" s="28"/>
      <c r="E102" s="31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2">
      <c r="A103" s="28"/>
      <c r="B103" s="28"/>
      <c r="C103" s="28"/>
      <c r="D103" s="28"/>
      <c r="E103" s="31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2">
      <c r="A104" s="28"/>
      <c r="B104" s="28"/>
      <c r="C104" s="28"/>
      <c r="D104" s="28"/>
      <c r="E104" s="31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2">
      <c r="A105" s="28"/>
      <c r="B105" s="28"/>
      <c r="C105" s="28"/>
      <c r="D105" s="28"/>
      <c r="E105" s="31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2">
      <c r="A106" s="28"/>
      <c r="B106" s="28"/>
      <c r="C106" s="28"/>
      <c r="D106" s="28"/>
      <c r="E106" s="31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2">
      <c r="A107" s="28"/>
      <c r="B107" s="28"/>
      <c r="C107" s="28"/>
      <c r="D107" s="28"/>
      <c r="E107" s="31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2">
      <c r="A108" s="28"/>
      <c r="B108" s="28"/>
      <c r="C108" s="28"/>
      <c r="D108" s="28"/>
      <c r="E108" s="31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2">
      <c r="A109" s="28"/>
      <c r="B109" s="28"/>
      <c r="C109" s="28"/>
      <c r="D109" s="28"/>
      <c r="E109" s="31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2">
      <c r="A110" s="28"/>
      <c r="B110" s="28"/>
      <c r="C110" s="28"/>
      <c r="D110" s="28"/>
      <c r="E110" s="31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2">
      <c r="A111" s="28"/>
      <c r="B111" s="28"/>
      <c r="C111" s="28"/>
      <c r="D111" s="28"/>
      <c r="E111" s="31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2">
      <c r="A112" s="28"/>
      <c r="B112" s="28"/>
      <c r="C112" s="28"/>
      <c r="D112" s="28"/>
      <c r="E112" s="31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2">
      <c r="A113" s="28"/>
      <c r="B113" s="28"/>
      <c r="C113" s="28"/>
      <c r="D113" s="28"/>
      <c r="E113" s="31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2">
      <c r="A114" s="28"/>
      <c r="B114" s="28"/>
      <c r="C114" s="28"/>
      <c r="D114" s="28"/>
      <c r="E114" s="31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2">
      <c r="A115" s="28"/>
      <c r="B115" s="28"/>
      <c r="C115" s="28"/>
      <c r="D115" s="28"/>
      <c r="E115" s="31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2">
      <c r="A116" s="28"/>
      <c r="B116" s="28"/>
      <c r="C116" s="28"/>
      <c r="D116" s="28"/>
      <c r="E116" s="31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2">
      <c r="A117" s="28"/>
      <c r="B117" s="28"/>
      <c r="C117" s="28"/>
      <c r="D117" s="28"/>
      <c r="E117" s="31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2">
      <c r="A118" s="28"/>
      <c r="B118" s="28"/>
      <c r="C118" s="28"/>
      <c r="D118" s="28"/>
      <c r="E118" s="31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2">
      <c r="A119" s="28"/>
      <c r="B119" s="28"/>
      <c r="C119" s="28"/>
      <c r="D119" s="28"/>
      <c r="E119" s="31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2">
      <c r="A120" s="28"/>
      <c r="B120" s="28"/>
      <c r="C120" s="28"/>
      <c r="D120" s="28"/>
      <c r="E120" s="31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2">
      <c r="A121" s="28"/>
      <c r="B121" s="28"/>
      <c r="C121" s="28"/>
      <c r="D121" s="28"/>
      <c r="E121" s="31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2">
      <c r="A122" s="28"/>
      <c r="B122" s="28"/>
      <c r="C122" s="28"/>
      <c r="D122" s="28"/>
      <c r="E122" s="31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2">
      <c r="A123" s="28"/>
      <c r="B123" s="28"/>
      <c r="C123" s="28"/>
      <c r="D123" s="28"/>
      <c r="E123" s="31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2">
      <c r="A124" s="28"/>
      <c r="B124" s="28"/>
      <c r="C124" s="28"/>
      <c r="D124" s="28"/>
      <c r="E124" s="31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2">
      <c r="A125" s="28"/>
      <c r="B125" s="28"/>
      <c r="C125" s="28"/>
      <c r="D125" s="28"/>
      <c r="E125" s="31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2">
      <c r="A126" s="28"/>
      <c r="B126" s="28"/>
      <c r="C126" s="28"/>
      <c r="D126" s="28"/>
      <c r="E126" s="31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2">
      <c r="A127" s="28"/>
      <c r="B127" s="28"/>
      <c r="C127" s="28"/>
      <c r="D127" s="28"/>
      <c r="E127" s="31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2">
      <c r="A128" s="28"/>
      <c r="B128" s="28"/>
      <c r="C128" s="28"/>
      <c r="D128" s="28"/>
      <c r="E128" s="31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">
      <c r="A129" s="28"/>
      <c r="B129" s="28"/>
      <c r="C129" s="28"/>
      <c r="D129" s="28"/>
      <c r="E129" s="31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">
      <c r="A130" s="28"/>
      <c r="B130" s="28"/>
      <c r="C130" s="28"/>
      <c r="D130" s="28"/>
      <c r="E130" s="31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2">
      <c r="A131" s="28"/>
      <c r="B131" s="28"/>
      <c r="C131" s="28"/>
      <c r="D131" s="28"/>
      <c r="E131" s="31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">
      <c r="A132" s="28"/>
      <c r="B132" s="28"/>
      <c r="C132" s="28"/>
      <c r="D132" s="28"/>
      <c r="E132" s="31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2">
      <c r="A133" s="28"/>
      <c r="B133" s="28"/>
      <c r="C133" s="28"/>
      <c r="D133" s="28"/>
      <c r="E133" s="31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2">
      <c r="A134" s="28"/>
      <c r="B134" s="28"/>
      <c r="C134" s="28"/>
      <c r="D134" s="28"/>
      <c r="E134" s="31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2">
      <c r="A135" s="28"/>
      <c r="B135" s="28"/>
      <c r="C135" s="28"/>
      <c r="D135" s="28"/>
      <c r="E135" s="31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2">
      <c r="A136" s="28"/>
      <c r="B136" s="28"/>
      <c r="C136" s="28"/>
      <c r="D136" s="28"/>
      <c r="E136" s="31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2">
      <c r="A137" s="28"/>
      <c r="B137" s="28"/>
      <c r="C137" s="28"/>
      <c r="D137" s="28"/>
      <c r="E137" s="31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2">
      <c r="A138" s="28"/>
      <c r="B138" s="28"/>
      <c r="C138" s="28"/>
      <c r="D138" s="28"/>
      <c r="E138" s="31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2">
      <c r="A139" s="28"/>
      <c r="B139" s="28"/>
      <c r="C139" s="28"/>
      <c r="D139" s="28"/>
      <c r="E139" s="31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2">
      <c r="A140" s="28"/>
      <c r="B140" s="28"/>
      <c r="C140" s="28"/>
      <c r="D140" s="28"/>
      <c r="E140" s="31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2">
      <c r="A141" s="28"/>
      <c r="B141" s="28"/>
      <c r="C141" s="28"/>
      <c r="D141" s="28"/>
      <c r="E141" s="31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</sheetData>
  <sheetProtection/>
  <mergeCells count="5">
    <mergeCell ref="Y96:AA96"/>
    <mergeCell ref="Y97:AA97"/>
    <mergeCell ref="C1:S1"/>
    <mergeCell ref="A2:X2"/>
    <mergeCell ref="A3:Y3"/>
  </mergeCells>
  <printOptions/>
  <pageMargins left="0.2" right="0.2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2018-10-15T12:29:03Z</dcterms:modified>
  <cp:category/>
  <cp:version/>
  <cp:contentType/>
  <cp:contentStatus/>
</cp:coreProperties>
</file>